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rel-my.sharepoint.com/personal/jpanzare_nrel_gov/Documents/"/>
    </mc:Choice>
  </mc:AlternateContent>
  <xr:revisionPtr revIDLastSave="900" documentId="8_{2C9C7A3F-3A3F-4020-9746-1D655BA5DF54}" xr6:coauthVersionLast="47" xr6:coauthVersionMax="47" xr10:uidLastSave="{7010C272-8137-48AD-863C-F1AFF4433938}"/>
  <bookViews>
    <workbookView xWindow="-120" yWindow="-120" windowWidth="29040" windowHeight="15840" activeTab="1" xr2:uid="{D3017FE0-C779-4E04-8ED1-2FDFF4FB4E1B}"/>
  </bookViews>
  <sheets>
    <sheet name="General Notes" sheetId="2" r:id="rId1"/>
    <sheet name="FY23 - RO System" sheetId="1" r:id="rId2"/>
  </sheets>
  <definedNames>
    <definedName name="_xlnm._FilterDatabase" localSheetId="1" hidden="1">'FY23 - RO System'!$B$4:$N$77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1" i="1" l="1"/>
  <c r="J71" i="1"/>
  <c r="J70" i="1"/>
  <c r="K84" i="1" l="1"/>
  <c r="K83" i="1"/>
  <c r="K82" i="1"/>
  <c r="K80" i="1"/>
  <c r="K81" i="1"/>
  <c r="K79" i="1"/>
  <c r="K78" i="1"/>
  <c r="K77" i="1"/>
  <c r="K76" i="1"/>
  <c r="K75" i="1"/>
  <c r="K74" i="1"/>
  <c r="K73" i="1"/>
  <c r="K70" i="1"/>
  <c r="K72" i="1"/>
  <c r="K69" i="1" l="1"/>
  <c r="K68" i="1"/>
  <c r="K67" i="1"/>
  <c r="K66" i="1"/>
  <c r="K65" i="1"/>
  <c r="K64" i="1" l="1"/>
  <c r="K63" i="1"/>
  <c r="K62" i="1" l="1"/>
  <c r="K61" i="1"/>
  <c r="K60" i="1"/>
  <c r="K59" i="1"/>
  <c r="K58" i="1"/>
  <c r="K57" i="1"/>
  <c r="K56" i="1"/>
  <c r="K55" i="1"/>
  <c r="K54" i="1"/>
  <c r="K53" i="1"/>
  <c r="K52" i="1"/>
  <c r="K51" i="1"/>
  <c r="K50" i="1"/>
  <c r="K49" i="1"/>
  <c r="K48" i="1"/>
  <c r="K47" i="1"/>
  <c r="K26" i="1"/>
  <c r="K46" i="1"/>
  <c r="K8" i="1"/>
  <c r="K15" i="1"/>
  <c r="K14" i="1"/>
  <c r="K13" i="1"/>
  <c r="K45" i="1"/>
  <c r="K43" i="1"/>
  <c r="K44" i="1"/>
  <c r="K42" i="1"/>
  <c r="K41" i="1"/>
  <c r="K40" i="1"/>
  <c r="K39" i="1"/>
  <c r="K38" i="1"/>
  <c r="K37" i="1"/>
  <c r="K36" i="1"/>
  <c r="K35" i="1"/>
  <c r="K34" i="1"/>
  <c r="K33" i="1"/>
  <c r="K32" i="1"/>
  <c r="K31" i="1"/>
  <c r="K30" i="1"/>
  <c r="K29" i="1"/>
  <c r="K28" i="1"/>
  <c r="K27" i="1"/>
  <c r="K25" i="1"/>
  <c r="K24" i="1"/>
  <c r="B6" i="1"/>
  <c r="B7" i="1" s="1"/>
  <c r="B8" i="1" s="1"/>
  <c r="B9" i="1" s="1"/>
  <c r="K16" i="1"/>
  <c r="K11" i="1"/>
  <c r="K6" i="1"/>
  <c r="K7" i="1"/>
  <c r="K9" i="1"/>
  <c r="K10" i="1"/>
  <c r="K12" i="1"/>
  <c r="K17" i="1"/>
  <c r="K18" i="1"/>
  <c r="K19" i="1"/>
  <c r="K20" i="1"/>
  <c r="K21" i="1"/>
  <c r="K22" i="1"/>
  <c r="K23" i="1"/>
  <c r="K5" i="1"/>
  <c r="K93" i="1" l="1"/>
  <c r="K95" i="1" s="1"/>
  <c r="K92" i="1"/>
  <c r="K91" i="1"/>
  <c r="B10" i="1"/>
  <c r="B11" i="1" s="1"/>
  <c r="B12" i="1" s="1"/>
  <c r="B13" i="1" l="1"/>
  <c r="B14" i="1" s="1"/>
  <c r="B15" i="1" s="1"/>
  <c r="B16" i="1" s="1"/>
  <c r="B17" i="1" s="1"/>
  <c r="B18" i="1" s="1"/>
  <c r="B19" i="1" s="1"/>
  <c r="B20" i="1" s="1"/>
  <c r="B21" i="1" s="1"/>
  <c r="B22" i="1" s="1"/>
  <c r="B23" i="1" s="1"/>
  <c r="B24" i="1" s="1"/>
  <c r="B25" i="1" s="1"/>
  <c r="B26" i="1" l="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alcChain>
</file>

<file path=xl/sharedStrings.xml><?xml version="1.0" encoding="utf-8"?>
<sst xmlns="http://schemas.openxmlformats.org/spreadsheetml/2006/main" count="666" uniqueCount="386">
  <si>
    <t xml:space="preserve">Bill of Materials </t>
  </si>
  <si>
    <t xml:space="preserve">RO System </t>
  </si>
  <si>
    <t xml:space="preserve">Item # </t>
  </si>
  <si>
    <t>Category</t>
  </si>
  <si>
    <t>Identifier</t>
  </si>
  <si>
    <t>Description</t>
  </si>
  <si>
    <t>OEM</t>
  </si>
  <si>
    <t>PN</t>
  </si>
  <si>
    <t>Supplier</t>
  </si>
  <si>
    <t>Qty</t>
  </si>
  <si>
    <t>Unit Price [USD]</t>
  </si>
  <si>
    <t>Total [USD]</t>
  </si>
  <si>
    <t>Pressure Rating [psi]</t>
  </si>
  <si>
    <t xml:space="preserve">Notes: </t>
  </si>
  <si>
    <t xml:space="preserve">Link </t>
  </si>
  <si>
    <t>RO System</t>
  </si>
  <si>
    <t>RO.01.01</t>
  </si>
  <si>
    <t>Reverse Osmosis Unit</t>
  </si>
  <si>
    <t>Spectra</t>
  </si>
  <si>
    <t>LB-400s</t>
  </si>
  <si>
    <t>Marine Warehouse</t>
  </si>
  <si>
    <t xml:space="preserve">100 psi operating </t>
  </si>
  <si>
    <t>LB-400s uses two 20" membranes vs the LB400 which uses one 40" membrane</t>
  </si>
  <si>
    <t>https://www.spectrawatermakers.com/us/us/11143-lb-400</t>
  </si>
  <si>
    <t xml:space="preserve">Frame </t>
  </si>
  <si>
    <t>RO.02.01</t>
  </si>
  <si>
    <t xml:space="preserve">Frame Section A - 42" </t>
  </si>
  <si>
    <t xml:space="preserve"> - </t>
  </si>
  <si>
    <t>6527K57</t>
  </si>
  <si>
    <t>McMaster</t>
  </si>
  <si>
    <t>N/A</t>
  </si>
  <si>
    <t>6ft section cut to 42" length</t>
  </si>
  <si>
    <t>https://www.mcmaster.com/6527K57-6527K573/</t>
  </si>
  <si>
    <t>RO.02.02</t>
  </si>
  <si>
    <t xml:space="preserve">Frame Section B - 24" </t>
  </si>
  <si>
    <t>3ft section cut to 24" length</t>
  </si>
  <si>
    <t>RO.02.03</t>
  </si>
  <si>
    <t xml:space="preserve">Frame Section C - 30" </t>
  </si>
  <si>
    <t>3ft section cut to 30" length</t>
  </si>
  <si>
    <t>RO.02.04</t>
  </si>
  <si>
    <t xml:space="preserve">Frame Section D - 6" </t>
  </si>
  <si>
    <t>6" section can cut from scrap (A or B)</t>
  </si>
  <si>
    <t>RO.02.05</t>
  </si>
  <si>
    <t xml:space="preserve">Frame Section E - 11" </t>
  </si>
  <si>
    <t>11" section can be cut from scrap (F or G)</t>
  </si>
  <si>
    <t>RO.02.06</t>
  </si>
  <si>
    <t xml:space="preserve">Frame Section F - 24" </t>
  </si>
  <si>
    <t>9017K484</t>
  </si>
  <si>
    <t>RO.02.07</t>
  </si>
  <si>
    <t xml:space="preserve">Frame Section G - 39" </t>
  </si>
  <si>
    <t>6ft section cut to 39" length</t>
  </si>
  <si>
    <t>Pre-Filters</t>
  </si>
  <si>
    <t>RO.03.01</t>
  </si>
  <si>
    <t xml:space="preserve">4.5" SS Cartridge Filter Housings </t>
  </si>
  <si>
    <t>HydroScientific</t>
  </si>
  <si>
    <t>HF4520SS-10</t>
  </si>
  <si>
    <t>FreshWaterSystems.com</t>
  </si>
  <si>
    <t>RO.03.02</t>
  </si>
  <si>
    <t>20 micron filters</t>
  </si>
  <si>
    <t>6657T54</t>
  </si>
  <si>
    <t>2 needed for operation - 2 sets of spares</t>
  </si>
  <si>
    <t>https://www.mcmaster.com/6657T54/</t>
  </si>
  <si>
    <t>RO.03.03</t>
  </si>
  <si>
    <t>2 micron filters</t>
  </si>
  <si>
    <t xml:space="preserve"> </t>
  </si>
  <si>
    <t>6657T42</t>
  </si>
  <si>
    <t>Plumbing</t>
  </si>
  <si>
    <t>RO.04.01</t>
  </si>
  <si>
    <t>1" Nipple - 5" Long</t>
  </si>
  <si>
    <t>4882K75</t>
  </si>
  <si>
    <t>https://www.mcmaster.com/4882K75/</t>
  </si>
  <si>
    <t>RO.04.02</t>
  </si>
  <si>
    <t>1" Nipple - 8" Long</t>
  </si>
  <si>
    <t>4882K85</t>
  </si>
  <si>
    <t>https://www.mcmaster.com/4882K85/</t>
  </si>
  <si>
    <t>RO.04.03</t>
  </si>
  <si>
    <t>1" Union</t>
  </si>
  <si>
    <t>4596K64</t>
  </si>
  <si>
    <t>NR</t>
  </si>
  <si>
    <t>https://www.mcmaster.com/catalog/129/124/4596K64</t>
  </si>
  <si>
    <t>RO.04.04</t>
  </si>
  <si>
    <t>1" Nipple - 2" Long</t>
  </si>
  <si>
    <t>4882K3</t>
  </si>
  <si>
    <t>https://www.mcmaster.com/catalog/129/126/4882K3</t>
  </si>
  <si>
    <t>RO.04.05</t>
  </si>
  <si>
    <t xml:space="preserve">1" 90 </t>
  </si>
  <si>
    <t>46885K104</t>
  </si>
  <si>
    <t>https://www.mcmaster.com/catalog/129/132/46885K104</t>
  </si>
  <si>
    <t>RO.04.06</t>
  </si>
  <si>
    <t>1" Nipple - 6" Long</t>
  </si>
  <si>
    <t>4882K66</t>
  </si>
  <si>
    <t>https://www.mcmaster.com/catalog/129/126/4882K66</t>
  </si>
  <si>
    <t>RO.04.07</t>
  </si>
  <si>
    <t>1" cross</t>
  </si>
  <si>
    <t>46885K174</t>
  </si>
  <si>
    <t>https://www.mcmaster.com/catalog/129/132/46885K174</t>
  </si>
  <si>
    <t>RO.04.08</t>
  </si>
  <si>
    <t>1" tee</t>
  </si>
  <si>
    <t>46885K154</t>
  </si>
  <si>
    <t>https://www.mcmaster.com/catalog/129/132/46885K154</t>
  </si>
  <si>
    <t>Instrumentation</t>
  </si>
  <si>
    <t>RO.05.01</t>
  </si>
  <si>
    <t>Flowmeter</t>
  </si>
  <si>
    <t>IFM</t>
  </si>
  <si>
    <t>SM8601</t>
  </si>
  <si>
    <t>Digi-Key</t>
  </si>
  <si>
    <t>Input Flow pre and post filter/accumulator</t>
  </si>
  <si>
    <t>https://www.digikey.com/en/products/detail/ifm-efector-inc/SM8601/17866646</t>
  </si>
  <si>
    <t>RO.05.02</t>
  </si>
  <si>
    <t>Pressure Transducer</t>
  </si>
  <si>
    <t>Omega</t>
  </si>
  <si>
    <t>PX309-100G10V</t>
  </si>
  <si>
    <t>https://www.omega.com/en-us/pressure-measurement/pressure-transducers/px309/p/PX309-100A10V</t>
  </si>
  <si>
    <t>RO.05.03</t>
  </si>
  <si>
    <t>Analog Pressure Gauge - Seawater</t>
  </si>
  <si>
    <t>4091K23</t>
  </si>
  <si>
    <t>150`</t>
  </si>
  <si>
    <t>https://www.mcmaster.com/4091K23/</t>
  </si>
  <si>
    <t>Accumulators</t>
  </si>
  <si>
    <t>RO.06.01</t>
  </si>
  <si>
    <t>4.5 Gallon Expansion tank</t>
  </si>
  <si>
    <t>4386T6</t>
  </si>
  <si>
    <t>Diaphragm style accumulator</t>
  </si>
  <si>
    <t>https://www.mcmaster.com/catalog/129/1206/4386T6</t>
  </si>
  <si>
    <t>RO.04.09</t>
  </si>
  <si>
    <t>1" to 0.75" reducing nipple</t>
  </si>
  <si>
    <t>4596K652</t>
  </si>
  <si>
    <t>https://www.mcmaster.com/4596K652/</t>
  </si>
  <si>
    <t>RO.04.10</t>
  </si>
  <si>
    <t>0.75" ball valve - SS Full port</t>
  </si>
  <si>
    <t>46495K22</t>
  </si>
  <si>
    <t>https://www.mcmaster.com/catalog/129/490/46495K22</t>
  </si>
  <si>
    <t>RO.04.11</t>
  </si>
  <si>
    <t>1" check valve - PVC</t>
  </si>
  <si>
    <t>4810K33</t>
  </si>
  <si>
    <t>https://www.mcmaster.com/catalog/129/558/4810K33</t>
  </si>
  <si>
    <t>RO.04.12</t>
  </si>
  <si>
    <t>1" Nipple - 4" Long</t>
  </si>
  <si>
    <t>4882K55</t>
  </si>
  <si>
    <t>RO.04.13</t>
  </si>
  <si>
    <t>3 way diverter valve - 1" PVC</t>
  </si>
  <si>
    <t>97745K56</t>
  </si>
  <si>
    <t>https://www.mcmaster.com/catalog/129/542/97745K56</t>
  </si>
  <si>
    <t>RO.04.14</t>
  </si>
  <si>
    <t>Pipe Mounts</t>
  </si>
  <si>
    <t>3176T806</t>
  </si>
  <si>
    <t>https://www.mcmaster.com/catalog/129/1834/3176T806</t>
  </si>
  <si>
    <t>RO.04.15</t>
  </si>
  <si>
    <t>1" to 0.25" reducing adapter</t>
  </si>
  <si>
    <t>4596K407</t>
  </si>
  <si>
    <t>https://www.mcmaster.com/catalog/129/124/4596K407</t>
  </si>
  <si>
    <t>RO.04.16</t>
  </si>
  <si>
    <t>1" nPT to 1" barb</t>
  </si>
  <si>
    <t>48315K93</t>
  </si>
  <si>
    <t>https://www.mcmaster.com/catalog/129/122/48315K93</t>
  </si>
  <si>
    <t>RO.04.17</t>
  </si>
  <si>
    <t>1" to 0.5" reducing adapter</t>
  </si>
  <si>
    <t>4596K416</t>
  </si>
  <si>
    <t>https://www.mcmaster.com/catalog/129/124/4596K416</t>
  </si>
  <si>
    <t>RO.04.18</t>
  </si>
  <si>
    <t>0.5" nPT to 0.5" barb</t>
  </si>
  <si>
    <t>48315K91</t>
  </si>
  <si>
    <t>https://www.mcmaster.com/catalog/129/122/48315K91</t>
  </si>
  <si>
    <t>RO.04.19</t>
  </si>
  <si>
    <t>0.5" nPT to 0.5" barb - 90</t>
  </si>
  <si>
    <t>48315K41</t>
  </si>
  <si>
    <t>RO.04.20</t>
  </si>
  <si>
    <t>1" male cam and groove coupling - 1" fNPT</t>
  </si>
  <si>
    <t>5535K37</t>
  </si>
  <si>
    <t>RO.04.21</t>
  </si>
  <si>
    <t>Check valve - 0.5" mNTP to barb</t>
  </si>
  <si>
    <t>1371T109</t>
  </si>
  <si>
    <t xml:space="preserve">Discharge to atmosphere </t>
  </si>
  <si>
    <t>RO.04.22</t>
  </si>
  <si>
    <t>1" High Pressure soft PVC tubing</t>
  </si>
  <si>
    <t>5238K778</t>
  </si>
  <si>
    <t>Flex line from bottom run to top</t>
  </si>
  <si>
    <t>RO.04.23</t>
  </si>
  <si>
    <t>0.5" High Pressure soft PVC tubing</t>
  </si>
  <si>
    <t>5238K758</t>
  </si>
  <si>
    <t>Flex line from filters to RO unit and RO to discharge</t>
  </si>
  <si>
    <t>RO.04.24</t>
  </si>
  <si>
    <t>1" hose clamps - for 1-3/8" OD</t>
  </si>
  <si>
    <t>52545K81</t>
  </si>
  <si>
    <t>RO.04.25</t>
  </si>
  <si>
    <t>0.5" hose clamps - for 13/16" OD</t>
  </si>
  <si>
    <t xml:space="preserve"> -</t>
  </si>
  <si>
    <t>52545K72</t>
  </si>
  <si>
    <t>RO.04.26</t>
  </si>
  <si>
    <t>Discharge hose - 25 ft</t>
  </si>
  <si>
    <t>5233K72</t>
  </si>
  <si>
    <t>Clear soft PVC tubing for discharge</t>
  </si>
  <si>
    <t>RO.04.27</t>
  </si>
  <si>
    <t>0.25" Nipple - 2" Long</t>
  </si>
  <si>
    <t>4882K26</t>
  </si>
  <si>
    <t xml:space="preserve">Total </t>
  </si>
  <si>
    <t>Total minus Spectra unit</t>
  </si>
  <si>
    <t>McMaster only</t>
  </si>
  <si>
    <t>shipping</t>
  </si>
  <si>
    <t xml:space="preserve">PO Total </t>
  </si>
  <si>
    <t>0.5" Pipe Nipple - 1.125" Long</t>
  </si>
  <si>
    <t>RO.04.29</t>
  </si>
  <si>
    <t>4882K13</t>
  </si>
  <si>
    <t xml:space="preserve">https://www.mcmaster.com/4882K13/ </t>
  </si>
  <si>
    <t>0.5" Pipe Nipple - 2" Long</t>
  </si>
  <si>
    <t>4882K28</t>
  </si>
  <si>
    <t xml:space="preserve">https://www.mcmaster.com/4882K28/ </t>
  </si>
  <si>
    <t>RO.04.30</t>
  </si>
  <si>
    <t>RO.04.31</t>
  </si>
  <si>
    <t>0.5" fNPT Elbow</t>
  </si>
  <si>
    <t>4596K12</t>
  </si>
  <si>
    <t xml:space="preserve">https://www.mcmaster.com/4596K12/ </t>
  </si>
  <si>
    <t>RO.04.32</t>
  </si>
  <si>
    <t>0.125" mNPT to 0.25" Push to Connect Adapter</t>
  </si>
  <si>
    <t>5111K81</t>
  </si>
  <si>
    <t xml:space="preserve">https://www.mcmaster.com/7880T124-5111K81/ </t>
  </si>
  <si>
    <t>RO.04.33</t>
  </si>
  <si>
    <t>1" Schedule 40 fNPT Tee</t>
  </si>
  <si>
    <t>4880K156</t>
  </si>
  <si>
    <t xml:space="preserve">https://www.mcmaster.com/4880K156/ </t>
  </si>
  <si>
    <t>RO.04.34</t>
  </si>
  <si>
    <t>1" mNPT to 3/4" fNPT Adapter</t>
  </si>
  <si>
    <t>4596K418</t>
  </si>
  <si>
    <t xml:space="preserve">https://www.mcmaster.com/4596K418/ </t>
  </si>
  <si>
    <t>RO.04.35</t>
  </si>
  <si>
    <t>1/2" mNPT to 1/8" fNPT Adapter</t>
  </si>
  <si>
    <t>4880K671</t>
  </si>
  <si>
    <t xml:space="preserve">https://www.mcmaster.com/4880K671/ </t>
  </si>
  <si>
    <t>RO.04.36</t>
  </si>
  <si>
    <t>1" Pipe Nipple - 1.5" Long</t>
  </si>
  <si>
    <t>4882K15</t>
  </si>
  <si>
    <t xml:space="preserve">https://www.mcmaster.com/4882K15/ </t>
  </si>
  <si>
    <t>RO.05.04</t>
  </si>
  <si>
    <t>Analog Pressure Guage - Clark Pump Inlet</t>
  </si>
  <si>
    <t>4003K11</t>
  </si>
  <si>
    <t>304SS</t>
  </si>
  <si>
    <t xml:space="preserve">https://www.mcmaster.com/4003K11-4003K114/?s=analog+pressure+gauges </t>
  </si>
  <si>
    <t>Hardware</t>
  </si>
  <si>
    <t>RO.07.01</t>
  </si>
  <si>
    <t>1/4 - 20 Standoff 316SS</t>
  </si>
  <si>
    <t>91197A450</t>
  </si>
  <si>
    <t xml:space="preserve">https://www.mcmaster.com/91197A450/ </t>
  </si>
  <si>
    <t>Loop Clamp for 1" Pipe Fitting</t>
  </si>
  <si>
    <t>4711N13</t>
  </si>
  <si>
    <t xml:space="preserve">https://www.mcmaster.com/4711N13/ </t>
  </si>
  <si>
    <t>4-40 Hex Standoff 316SS</t>
  </si>
  <si>
    <t>91075A176</t>
  </si>
  <si>
    <t xml:space="preserve">https://www.mcmaster.com/91075A176/ </t>
  </si>
  <si>
    <t>4-40 locknut 316SS</t>
  </si>
  <si>
    <t>90715A005</t>
  </si>
  <si>
    <t xml:space="preserve">https://www.mcmaster.com/90715A005/ </t>
  </si>
  <si>
    <t>1/4-20 locknut 316SS</t>
  </si>
  <si>
    <t>90715A125</t>
  </si>
  <si>
    <t xml:space="preserve">https://www.mcmaster.com/90715A125/ </t>
  </si>
  <si>
    <t>1/4" - 20 x 1/2" bolt</t>
  </si>
  <si>
    <t>93190A537</t>
  </si>
  <si>
    <t xml:space="preserve">https://www.mcmaster.com/93190A537/ </t>
  </si>
  <si>
    <t>4-40 x 1" Bolt 316SS</t>
  </si>
  <si>
    <t>92314A110</t>
  </si>
  <si>
    <t xml:space="preserve">https://www.mcmaster.com/92314A110/ </t>
  </si>
  <si>
    <t>RO.07.02</t>
  </si>
  <si>
    <t>RO.07.03</t>
  </si>
  <si>
    <t>RO.07.04</t>
  </si>
  <si>
    <t>RO.07.05</t>
  </si>
  <si>
    <t>RO.07.06</t>
  </si>
  <si>
    <t>RO.07.07</t>
  </si>
  <si>
    <t>1-1/2" ID Loop Clamp</t>
  </si>
  <si>
    <t>-</t>
  </si>
  <si>
    <t>8863T21</t>
  </si>
  <si>
    <t xml:space="preserve">https://www.mcmaster.com/8863T21/ </t>
  </si>
  <si>
    <t>Loop Clamp for 1/2" Pipe</t>
  </si>
  <si>
    <t>3225T46</t>
  </si>
  <si>
    <t xml:space="preserve">https://www.mcmaster.com/3225T46/ </t>
  </si>
  <si>
    <t>RO.07.08</t>
  </si>
  <si>
    <t>RO.07.09</t>
  </si>
  <si>
    <t xml:space="preserve">https://www.mcmaster.com/5574K54/ </t>
  </si>
  <si>
    <t>RO.07.10</t>
  </si>
  <si>
    <t xml:space="preserve">https://www.mcmaster.com/90107A029/ </t>
  </si>
  <si>
    <t xml:space="preserve">https://www.mcmaster.com/93190A542/ </t>
  </si>
  <si>
    <t>93190A542</t>
  </si>
  <si>
    <t>RO.02.08</t>
  </si>
  <si>
    <t>3259T26</t>
  </si>
  <si>
    <t>5574K54</t>
  </si>
  <si>
    <t>RO.07.11</t>
  </si>
  <si>
    <t>RO.02.09</t>
  </si>
  <si>
    <t>RO.07.12</t>
  </si>
  <si>
    <t>33125T871</t>
  </si>
  <si>
    <t xml:space="preserve">https://www.mcmaster.com/3259T25/ </t>
  </si>
  <si>
    <t>3259T25</t>
  </si>
  <si>
    <t>RO.07.13</t>
  </si>
  <si>
    <t xml:space="preserve">https://www.mcmaster.com/3259T28/ </t>
  </si>
  <si>
    <t>3259T28</t>
  </si>
  <si>
    <t>RO.07.14</t>
  </si>
  <si>
    <t>RO.07.15</t>
  </si>
  <si>
    <t>90107A033</t>
  </si>
  <si>
    <t>RO.07.16</t>
  </si>
  <si>
    <t>RO.07.17</t>
  </si>
  <si>
    <t xml:space="preserve">https://www.mcmaster.com/92147A033/ </t>
  </si>
  <si>
    <t>92147A033</t>
  </si>
  <si>
    <t>RO.07.18</t>
  </si>
  <si>
    <t>RO.07.19</t>
  </si>
  <si>
    <t xml:space="preserve">https://www.mcmaster.com/5233k72/ </t>
  </si>
  <si>
    <t>RO.07.20</t>
  </si>
  <si>
    <t xml:space="preserve">https://www.mcmaster.com/22925T77/ </t>
  </si>
  <si>
    <t>22925T77</t>
  </si>
  <si>
    <t xml:space="preserve">https://www.mcmaster.com/22925T75/ </t>
  </si>
  <si>
    <t>22925T75</t>
  </si>
  <si>
    <t xml:space="preserve">https://www.mcmaster.com/1815T11/ </t>
  </si>
  <si>
    <t>U-bolts for casters</t>
  </si>
  <si>
    <t>1815T11</t>
  </si>
  <si>
    <t>package of 25 purchased for $17.33</t>
  </si>
  <si>
    <t>package of 25 purchased for $15.12</t>
  </si>
  <si>
    <t>Package of 100 purchased for $8.38</t>
  </si>
  <si>
    <t>Package of 50 purchased for $8.95</t>
  </si>
  <si>
    <t>Package of 25 purchased for $6.85</t>
  </si>
  <si>
    <t>Package of 100 purchased for $10.58</t>
  </si>
  <si>
    <t>Package of 10 purchased for $5.54</t>
  </si>
  <si>
    <t>Package of 10 purchased for $9.52</t>
  </si>
  <si>
    <t xml:space="preserve">https://www.mcmaster.com/6527K57-6527K572/ </t>
  </si>
  <si>
    <t xml:space="preserve">https://www.mcmaster.com/products/angle-iron/low-carbon-steel-90-angles-7/outside-height~1-1-2/wall-thickness~1-8/ </t>
  </si>
  <si>
    <t xml:space="preserve">https://www.mcmaster.com/catalog/129/126/4882K55 </t>
  </si>
  <si>
    <t xml:space="preserve">https://www.mcmaster.com/catalog/129/122/48315K41 </t>
  </si>
  <si>
    <t xml:space="preserve">https://www.mcmaster.com/catalog/129/377/5535K37 </t>
  </si>
  <si>
    <t xml:space="preserve">https://www.mcmaster.com/catalog/129/551/1371T109 </t>
  </si>
  <si>
    <t xml:space="preserve">https://www.mcmaster.com/5238k778/ </t>
  </si>
  <si>
    <t xml:space="preserve">https://www.mcmaster.com/5238k758/ </t>
  </si>
  <si>
    <t xml:space="preserve">https://www.mcmaster.com/52545K81/ </t>
  </si>
  <si>
    <t xml:space="preserve">https://www.mcmaster.com/52545K72/ </t>
  </si>
  <si>
    <t xml:space="preserve">https://www.mcmaster.com/4882K26/ </t>
  </si>
  <si>
    <t>Swivel Casters</t>
  </si>
  <si>
    <t>Fixed Casters</t>
  </si>
  <si>
    <t>RO.05.05</t>
  </si>
  <si>
    <t>Flow meter</t>
  </si>
  <si>
    <t>SM6601</t>
  </si>
  <si>
    <t xml:space="preserve">https://www.digikey.com/en/products/detail/ifm-efector-inc/SM6601/17866713 </t>
  </si>
  <si>
    <t>RO.05.06</t>
  </si>
  <si>
    <t>Conductivity Sensors</t>
  </si>
  <si>
    <t xml:space="preserve">https://www.streamlinefiltration.com/product/signet-integral-conductivity-sensor-4-20-ma-output-signal-10-0-cell-constant/ </t>
  </si>
  <si>
    <t>3-2850-52-42</t>
  </si>
  <si>
    <t>Signet</t>
  </si>
  <si>
    <t>Streamline Filtration</t>
  </si>
  <si>
    <t xml:space="preserve"> NREL</t>
  </si>
  <si>
    <t>3D printed accumulator spacer</t>
  </si>
  <si>
    <t xml:space="preserve">https://www.mcmaster.com/33085T79-33085T756/ </t>
  </si>
  <si>
    <t>1-5/8" strut channel 1' long</t>
  </si>
  <si>
    <t>3308T756</t>
  </si>
  <si>
    <t xml:space="preserve">https://www.mcmaster.com/33085T94-33085T771/ </t>
  </si>
  <si>
    <t>33085T771</t>
  </si>
  <si>
    <t>13/16" strut channel 1.5' long</t>
  </si>
  <si>
    <t xml:space="preserve">https://www.mcmaster.com/33125T871/ </t>
  </si>
  <si>
    <t>Strut channel bracket</t>
  </si>
  <si>
    <t>1/2" - 13 low profile strut channel nut</t>
  </si>
  <si>
    <t>1/2" - 13 strut channel nut</t>
  </si>
  <si>
    <t>$59.85 for package of 5</t>
  </si>
  <si>
    <t>Worm drive clamp</t>
  </si>
  <si>
    <t>1/4" - 20 low profile strut channel nut</t>
  </si>
  <si>
    <t xml:space="preserve">https://www.mcmaster.com/3259T26/ </t>
  </si>
  <si>
    <t xml:space="preserve">1/2" - 13 bolt 1" long </t>
  </si>
  <si>
    <t>316 SS</t>
  </si>
  <si>
    <t xml:space="preserve">https://www.mcmaster.com/93190A712/ </t>
  </si>
  <si>
    <t>93190A712</t>
  </si>
  <si>
    <t>316 SS $7.02 for package of 5</t>
  </si>
  <si>
    <t>1/2" Washer</t>
  </si>
  <si>
    <t>RO.07.21</t>
  </si>
  <si>
    <t>1/2" Lock washer</t>
  </si>
  <si>
    <t>316 SS $7.50 for package of 25</t>
  </si>
  <si>
    <t xml:space="preserve">https://www.mcmaster.com/90107a033/ </t>
  </si>
  <si>
    <t>316 SS $10.31 for package of 25</t>
  </si>
  <si>
    <t>RO.07.22</t>
  </si>
  <si>
    <t>316 SS $7.65 for package of 25</t>
  </si>
  <si>
    <t>1/4" - 20 bolt 1" long</t>
  </si>
  <si>
    <t>RO.07.23</t>
  </si>
  <si>
    <t>1/4" Washer</t>
  </si>
  <si>
    <t>316 SS $8.51 for package of 100</t>
  </si>
  <si>
    <t>RO.07.24</t>
  </si>
  <si>
    <t>1/4" - 20 Nylon locking nut</t>
  </si>
  <si>
    <t>9107A029</t>
  </si>
  <si>
    <t>316 SS $8.95 for package of 50</t>
  </si>
  <si>
    <t xml:space="preserve">https://www.freshwatersystems.com/products/hydroscientific-20-single-filter-housing-accepts-4-5-x-20-filter-cartridge?variant=41874658853048&amp;c1=GAW_SE_NW&amp;source=PLA_USA_PM_HOUS&amp;cr2=pmax__-__nw__-__filter_housing_AMP_components&amp;kw=41874658853048&amp;cr5=pla&amp;cr7=c&amp;utm_term=41874658853048&amp;utm_campaign=pmax__-__nw__-__filter_housing_AMP_components&amp;utm_source=PLA_USA_PM_HOUS&amp;utm_medium=cpc&amp;hsa_acc=2014103020&amp;hsa_cam=11853986621&amp;hsa_grp=&amp;hsa_ad=&amp;hsa_src=x&amp;hsa_tgt=&amp;hsa_kw=&amp;hsa_mt=&amp;hsa_net=adwords&amp;hsa_ver=3&amp;gclid=CjwKCAjwpayjBhAnEiwA-7ena26KjN8j9pcXPZBLvAuGiV6GNNpw1-LA3QAW3EM3eul8qsvKumzP1RoCmQQQAvD_BwE </t>
  </si>
  <si>
    <t xml:space="preserve">This is a bill of materials for the HERO WEC RO system that was built in 2023, most components were either fabricated or purchased in 2023 with the exception of the Spectra RO unit, which was purchased in 2021.
For any questions, please contact the project PI:
Scott Jenne
Dale.Jenne@NREL.GOV
Additional information on this project can be found at:
OpenEI.org/wiki/HERO-WEC
</t>
  </si>
  <si>
    <t>Accumulator support - ABS</t>
  </si>
  <si>
    <t>Accumulator support - Soluable Support Material</t>
  </si>
  <si>
    <t>1.33 in^3</t>
  </si>
  <si>
    <t>RO.07.25</t>
  </si>
  <si>
    <t>NREL</t>
  </si>
  <si>
    <t xml:space="preserve">https://www.mcmaster.com/6657T42/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</si>
</sst>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9"/>
      <color rgb="FF333333"/>
      <name val="Arial"/>
      <family val="2"/>
    </font>
    <font>
      <sz val="11"/>
      <color rgb="FF000000"/>
      <name val="Calibri"/>
      <family val="2"/>
      <scheme val="minor"/>
    </font>
    <font>
      <u/>
      <sz val="11"/>
      <color theme="10"/>
      <name val="Calibri"/>
      <family val="2"/>
      <scheme val="minor"/>
    </font>
    <font>
      <b/>
      <sz val="11"/>
      <color theme="0" tint="-4.9989318521683403E-2"/>
      <name val="Calibri"/>
      <family val="2"/>
      <scheme val="minor"/>
    </font>
    <font>
      <b/>
      <sz val="14"/>
      <color theme="1"/>
      <name val="Calibri"/>
      <family val="2"/>
      <scheme val="minor"/>
    </font>
    <font>
      <b/>
      <sz val="11"/>
      <color theme="4"/>
      <name val="Calibri"/>
      <family val="2"/>
      <scheme val="minor"/>
    </font>
  </fonts>
  <fills count="3">
    <fill>
      <patternFill patternType="none"/>
    </fill>
    <fill>
      <patternFill patternType="gray125"/>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0" fillId="0" borderId="0" xfId="0" applyAlignment="1">
      <alignment horizontal="left"/>
    </xf>
    <xf numFmtId="0" fontId="0" fillId="0" borderId="0" xfId="0" applyAlignment="1">
      <alignment horizontal="center"/>
    </xf>
    <xf numFmtId="0" fontId="0" fillId="0" borderId="2" xfId="0" applyBorder="1"/>
    <xf numFmtId="164" fontId="0" fillId="0" borderId="2" xfId="0" applyNumberFormat="1" applyBorder="1" applyAlignment="1">
      <alignment horizontal="right"/>
    </xf>
    <xf numFmtId="0" fontId="6" fillId="0" borderId="2" xfId="1" applyBorder="1"/>
    <xf numFmtId="0" fontId="0" fillId="0" borderId="2" xfId="0" applyBorder="1" applyAlignment="1">
      <alignment horizontal="center"/>
    </xf>
    <xf numFmtId="0" fontId="7" fillId="2" borderId="3" xfId="0" applyFont="1" applyFill="1" applyBorder="1"/>
    <xf numFmtId="0" fontId="7" fillId="2" borderId="4" xfId="0" applyFont="1" applyFill="1" applyBorder="1"/>
    <xf numFmtId="0" fontId="7" fillId="2" borderId="4" xfId="0" applyFont="1" applyFill="1" applyBorder="1" applyAlignment="1">
      <alignment horizontal="left"/>
    </xf>
    <xf numFmtId="0" fontId="7" fillId="2" borderId="5" xfId="0" applyFont="1" applyFill="1" applyBorder="1"/>
    <xf numFmtId="0" fontId="2" fillId="0" borderId="0" xfId="0" applyFont="1"/>
    <xf numFmtId="0" fontId="2" fillId="0" borderId="6" xfId="0" applyFont="1" applyBorder="1" applyAlignment="1">
      <alignment horizontal="right"/>
    </xf>
    <xf numFmtId="164" fontId="2" fillId="0" borderId="6" xfId="0" applyNumberFormat="1" applyFont="1" applyBorder="1"/>
    <xf numFmtId="0" fontId="8" fillId="0" borderId="0" xfId="0" applyFont="1"/>
    <xf numFmtId="0" fontId="9" fillId="0" borderId="0" xfId="0" applyFont="1"/>
    <xf numFmtId="0" fontId="0" fillId="0" borderId="2" xfId="0" applyBorder="1" applyAlignment="1">
      <alignment horizontal="left"/>
    </xf>
    <xf numFmtId="0" fontId="2" fillId="0" borderId="6" xfId="0" applyFont="1" applyBorder="1"/>
    <xf numFmtId="0" fontId="0" fillId="0" borderId="6" xfId="0" applyBorder="1"/>
    <xf numFmtId="0" fontId="2" fillId="0" borderId="8" xfId="0" applyFont="1" applyBorder="1" applyAlignment="1">
      <alignment horizontal="right"/>
    </xf>
    <xf numFmtId="164" fontId="2" fillId="0" borderId="8" xfId="0" applyNumberFormat="1" applyFont="1" applyBorder="1"/>
    <xf numFmtId="0" fontId="6" fillId="0" borderId="1" xfId="1" applyFill="1" applyBorder="1"/>
    <xf numFmtId="0" fontId="0" fillId="0" borderId="1" xfId="0" applyBorder="1"/>
    <xf numFmtId="0" fontId="0" fillId="0" borderId="1" xfId="0" applyBorder="1" applyAlignment="1">
      <alignment horizontal="left"/>
    </xf>
    <xf numFmtId="164" fontId="0" fillId="0" borderId="1" xfId="0" applyNumberFormat="1" applyBorder="1" applyAlignment="1">
      <alignment horizontal="right"/>
    </xf>
    <xf numFmtId="0" fontId="0" fillId="0" borderId="1" xfId="0" applyBorder="1" applyAlignment="1">
      <alignment horizontal="center"/>
    </xf>
    <xf numFmtId="0" fontId="4" fillId="0" borderId="0" xfId="0" applyFont="1"/>
    <xf numFmtId="0" fontId="0" fillId="0" borderId="1" xfId="0" applyBorder="1" applyAlignment="1">
      <alignment horizontal="left" vertical="center" wrapText="1"/>
    </xf>
    <xf numFmtId="0" fontId="5" fillId="0" borderId="1" xfId="0" applyFont="1" applyBorder="1" applyAlignment="1">
      <alignment horizontal="left" vertical="center"/>
    </xf>
    <xf numFmtId="0" fontId="1" fillId="0" borderId="1" xfId="0" applyFont="1" applyBorder="1"/>
    <xf numFmtId="0" fontId="0" fillId="0" borderId="7" xfId="0" applyBorder="1"/>
    <xf numFmtId="8" fontId="0" fillId="0" borderId="1" xfId="0" applyNumberFormat="1" applyBorder="1"/>
    <xf numFmtId="0" fontId="6" fillId="0" borderId="1" xfId="1" applyBorder="1"/>
    <xf numFmtId="0" fontId="0" fillId="0" borderId="2" xfId="0" applyBorder="1" applyAlignment="1">
      <alignment wrapText="1"/>
    </xf>
    <xf numFmtId="164" fontId="0" fillId="0" borderId="1" xfId="0" applyNumberFormat="1" applyBorder="1"/>
    <xf numFmtId="0" fontId="0" fillId="0" borderId="9" xfId="0" applyBorder="1"/>
    <xf numFmtId="0" fontId="5" fillId="0" borderId="9" xfId="0" applyFont="1" applyBorder="1" applyAlignment="1">
      <alignment horizontal="left" vertical="top"/>
    </xf>
    <xf numFmtId="8" fontId="0" fillId="0" borderId="9" xfId="0" applyNumberFormat="1" applyBorder="1"/>
    <xf numFmtId="164" fontId="0" fillId="0" borderId="9" xfId="0" applyNumberFormat="1" applyBorder="1"/>
    <xf numFmtId="0" fontId="6" fillId="0" borderId="9" xfId="1" applyBorder="1"/>
    <xf numFmtId="0" fontId="0" fillId="0" borderId="9" xfId="0" applyBorder="1" applyAlignment="1">
      <alignment horizontal="left"/>
    </xf>
    <xf numFmtId="0" fontId="0" fillId="0" borderId="9" xfId="0"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8" fontId="0" fillId="0" borderId="2" xfId="0" applyNumberFormat="1" applyBorder="1"/>
    <xf numFmtId="0" fontId="0" fillId="0" borderId="0" xfId="0" applyAlignment="1">
      <alignment horizontal="left" vertical="top" wrapText="1"/>
    </xf>
    <xf numFmtId="164" fontId="0" fillId="0" borderId="2" xfId="0" applyNumberFormat="1" applyBorder="1" applyAlignment="1">
      <alignment horizontal="center"/>
    </xf>
    <xf numFmtId="0" fontId="0" fillId="0" borderId="0"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mcmaster.com/catalog/129/124/4596K407" TargetMode="External"/><Relationship Id="rId18" Type="http://schemas.openxmlformats.org/officeDocument/2006/relationships/hyperlink" Target="https://www.mcmaster.com/catalog/129/1206/4386T6" TargetMode="External"/><Relationship Id="rId26" Type="http://schemas.openxmlformats.org/officeDocument/2006/relationships/hyperlink" Target="https://www.mcmaster.com/4880K671/" TargetMode="External"/><Relationship Id="rId39" Type="http://schemas.openxmlformats.org/officeDocument/2006/relationships/hyperlink" Target="https://www.mcmaster.com/1815T11/" TargetMode="External"/><Relationship Id="rId21" Type="http://schemas.openxmlformats.org/officeDocument/2006/relationships/hyperlink" Target="https://www.mcmaster.com/4882K28/" TargetMode="External"/><Relationship Id="rId34" Type="http://schemas.openxmlformats.org/officeDocument/2006/relationships/hyperlink" Target="https://www.mcmaster.com/93190A537/" TargetMode="External"/><Relationship Id="rId42" Type="http://schemas.openxmlformats.org/officeDocument/2006/relationships/hyperlink" Target="https://www.mcmaster.com/products/angle-iron/low-carbon-steel-90-angles-7/outside-height~1-1-2/wall-thickness~1-8/" TargetMode="External"/><Relationship Id="rId47" Type="http://schemas.openxmlformats.org/officeDocument/2006/relationships/hyperlink" Target="https://www.mcmaster.com/catalog/129/551/1371T109" TargetMode="External"/><Relationship Id="rId50" Type="http://schemas.openxmlformats.org/officeDocument/2006/relationships/hyperlink" Target="https://www.mcmaster.com/52545K81/" TargetMode="External"/><Relationship Id="rId55" Type="http://schemas.openxmlformats.org/officeDocument/2006/relationships/hyperlink" Target="https://www.digikey.com/en/products/detail/ifm-efector-inc/SM6601/17866713" TargetMode="External"/><Relationship Id="rId63" Type="http://schemas.openxmlformats.org/officeDocument/2006/relationships/hyperlink" Target="https://www.mcmaster.com/3259T26/" TargetMode="External"/><Relationship Id="rId68" Type="http://schemas.openxmlformats.org/officeDocument/2006/relationships/hyperlink" Target="https://www.mcmaster.com/90107A029/" TargetMode="External"/><Relationship Id="rId7" Type="http://schemas.openxmlformats.org/officeDocument/2006/relationships/hyperlink" Target="https://www.digikey.com/en/products/detail/ifm-efector-inc/SM8601/17866646" TargetMode="External"/><Relationship Id="rId71" Type="http://schemas.openxmlformats.org/officeDocument/2006/relationships/printerSettings" Target="../printerSettings/printerSettings1.bin"/><Relationship Id="rId2" Type="http://schemas.openxmlformats.org/officeDocument/2006/relationships/hyperlink" Target="https://www.mcmaster.com/catalog/129/124/4596K64" TargetMode="External"/><Relationship Id="rId16" Type="http://schemas.openxmlformats.org/officeDocument/2006/relationships/hyperlink" Target="https://www.mcmaster.com/catalog/129/122/48315K91" TargetMode="External"/><Relationship Id="rId29" Type="http://schemas.openxmlformats.org/officeDocument/2006/relationships/hyperlink" Target="https://www.mcmaster.com/91197A450/" TargetMode="External"/><Relationship Id="rId1" Type="http://schemas.openxmlformats.org/officeDocument/2006/relationships/hyperlink" Target="https://www.mcmaster.com/6527K57-6527K573/" TargetMode="External"/><Relationship Id="rId6" Type="http://schemas.openxmlformats.org/officeDocument/2006/relationships/hyperlink" Target="https://www.mcmaster.com/catalog/129/132/46885K154" TargetMode="External"/><Relationship Id="rId11" Type="http://schemas.openxmlformats.org/officeDocument/2006/relationships/hyperlink" Target="https://www.mcmaster.com/catalog/129/542/97745K56" TargetMode="External"/><Relationship Id="rId24" Type="http://schemas.openxmlformats.org/officeDocument/2006/relationships/hyperlink" Target="https://www.mcmaster.com/4880K156/" TargetMode="External"/><Relationship Id="rId32" Type="http://schemas.openxmlformats.org/officeDocument/2006/relationships/hyperlink" Target="https://www.mcmaster.com/90715A005/" TargetMode="External"/><Relationship Id="rId37" Type="http://schemas.openxmlformats.org/officeDocument/2006/relationships/hyperlink" Target="https://www.mcmaster.com/3225T46/" TargetMode="External"/><Relationship Id="rId40" Type="http://schemas.openxmlformats.org/officeDocument/2006/relationships/hyperlink" Target="https://www.mcmaster.com/6527K57-6527K572/" TargetMode="External"/><Relationship Id="rId45" Type="http://schemas.openxmlformats.org/officeDocument/2006/relationships/hyperlink" Target="https://www.mcmaster.com/catalog/129/122/48315K41" TargetMode="External"/><Relationship Id="rId53" Type="http://schemas.openxmlformats.org/officeDocument/2006/relationships/hyperlink" Target="https://www.mcmaster.com/22925T75/" TargetMode="External"/><Relationship Id="rId58" Type="http://schemas.openxmlformats.org/officeDocument/2006/relationships/hyperlink" Target="https://www.mcmaster.com/33085T94-33085T771/" TargetMode="External"/><Relationship Id="rId66" Type="http://schemas.openxmlformats.org/officeDocument/2006/relationships/hyperlink" Target="https://www.mcmaster.com/90107a033/" TargetMode="External"/><Relationship Id="rId5" Type="http://schemas.openxmlformats.org/officeDocument/2006/relationships/hyperlink" Target="https://www.mcmaster.com/catalog/129/132/46885K174" TargetMode="External"/><Relationship Id="rId15" Type="http://schemas.openxmlformats.org/officeDocument/2006/relationships/hyperlink" Target="https://www.mcmaster.com/catalog/129/124/4596K416" TargetMode="External"/><Relationship Id="rId23" Type="http://schemas.openxmlformats.org/officeDocument/2006/relationships/hyperlink" Target="https://www.mcmaster.com/7880T124-5111K81/" TargetMode="External"/><Relationship Id="rId28" Type="http://schemas.openxmlformats.org/officeDocument/2006/relationships/hyperlink" Target="https://www.mcmaster.com/4003K11-4003K114/?s=analog+pressure+gauges" TargetMode="External"/><Relationship Id="rId36" Type="http://schemas.openxmlformats.org/officeDocument/2006/relationships/hyperlink" Target="https://www.mcmaster.com/8863T21/" TargetMode="External"/><Relationship Id="rId49" Type="http://schemas.openxmlformats.org/officeDocument/2006/relationships/hyperlink" Target="https://www.mcmaster.com/5238k758/" TargetMode="External"/><Relationship Id="rId57" Type="http://schemas.openxmlformats.org/officeDocument/2006/relationships/hyperlink" Target="https://www.mcmaster.com/33085T79-33085T756/" TargetMode="External"/><Relationship Id="rId61" Type="http://schemas.openxmlformats.org/officeDocument/2006/relationships/hyperlink" Target="https://www.mcmaster.com/3259T25/" TargetMode="External"/><Relationship Id="rId10" Type="http://schemas.openxmlformats.org/officeDocument/2006/relationships/hyperlink" Target="https://www.mcmaster.com/catalog/129/558/4810K33" TargetMode="External"/><Relationship Id="rId19" Type="http://schemas.openxmlformats.org/officeDocument/2006/relationships/hyperlink" Target="https://www.mcmaster.com/4091K23/" TargetMode="External"/><Relationship Id="rId31" Type="http://schemas.openxmlformats.org/officeDocument/2006/relationships/hyperlink" Target="https://www.mcmaster.com/91075A176/" TargetMode="External"/><Relationship Id="rId44" Type="http://schemas.openxmlformats.org/officeDocument/2006/relationships/hyperlink" Target="https://www.mcmaster.com/catalog/129/126/4882K55" TargetMode="External"/><Relationship Id="rId52" Type="http://schemas.openxmlformats.org/officeDocument/2006/relationships/hyperlink" Target="https://www.mcmaster.com/4882K26/" TargetMode="External"/><Relationship Id="rId60" Type="http://schemas.openxmlformats.org/officeDocument/2006/relationships/hyperlink" Target="https://www.mcmaster.com/3259T28/" TargetMode="External"/><Relationship Id="rId65" Type="http://schemas.openxmlformats.org/officeDocument/2006/relationships/hyperlink" Target="https://www.mcmaster.com/92147A033/" TargetMode="External"/><Relationship Id="rId4" Type="http://schemas.openxmlformats.org/officeDocument/2006/relationships/hyperlink" Target="https://www.mcmaster.com/catalog/129/126/4882K66" TargetMode="External"/><Relationship Id="rId9" Type="http://schemas.openxmlformats.org/officeDocument/2006/relationships/hyperlink" Target="https://www.mcmaster.com/catalog/129/490/46495K22" TargetMode="External"/><Relationship Id="rId14" Type="http://schemas.openxmlformats.org/officeDocument/2006/relationships/hyperlink" Target="https://www.mcmaster.com/catalog/129/122/48315K93" TargetMode="External"/><Relationship Id="rId22" Type="http://schemas.openxmlformats.org/officeDocument/2006/relationships/hyperlink" Target="https://www.mcmaster.com/4596K12/" TargetMode="External"/><Relationship Id="rId27" Type="http://schemas.openxmlformats.org/officeDocument/2006/relationships/hyperlink" Target="https://www.mcmaster.com/4882K15/" TargetMode="External"/><Relationship Id="rId30" Type="http://schemas.openxmlformats.org/officeDocument/2006/relationships/hyperlink" Target="https://www.mcmaster.com/4711N13/" TargetMode="External"/><Relationship Id="rId35" Type="http://schemas.openxmlformats.org/officeDocument/2006/relationships/hyperlink" Target="https://www.mcmaster.com/92314A110/" TargetMode="External"/><Relationship Id="rId43" Type="http://schemas.openxmlformats.org/officeDocument/2006/relationships/hyperlink" Target="https://www.mcmaster.com/products/angle-iron/low-carbon-steel-90-angles-7/outside-height~1-1-2/wall-thickness~1-8/" TargetMode="External"/><Relationship Id="rId48" Type="http://schemas.openxmlformats.org/officeDocument/2006/relationships/hyperlink" Target="https://www.mcmaster.com/5238k778/" TargetMode="External"/><Relationship Id="rId56" Type="http://schemas.openxmlformats.org/officeDocument/2006/relationships/hyperlink" Target="https://www.streamlinefiltration.com/product/signet-integral-conductivity-sensor-4-20-ma-output-signal-10-0-cell-constant/" TargetMode="External"/><Relationship Id="rId64" Type="http://schemas.openxmlformats.org/officeDocument/2006/relationships/hyperlink" Target="https://www.mcmaster.com/93190A712/" TargetMode="External"/><Relationship Id="rId69" Type="http://schemas.openxmlformats.org/officeDocument/2006/relationships/hyperlink" Target="https://www.mcmaster.com/90715A125/" TargetMode="External"/><Relationship Id="rId8" Type="http://schemas.openxmlformats.org/officeDocument/2006/relationships/hyperlink" Target="https://www.omega.com/en-us/pressure-measurement/pressure-transducers/px309/p/PX309-100A10V" TargetMode="External"/><Relationship Id="rId51" Type="http://schemas.openxmlformats.org/officeDocument/2006/relationships/hyperlink" Target="https://www.mcmaster.com/52545K72/" TargetMode="External"/><Relationship Id="rId3" Type="http://schemas.openxmlformats.org/officeDocument/2006/relationships/hyperlink" Target="https://www.mcmaster.com/catalog/129/126/4882K3" TargetMode="External"/><Relationship Id="rId12" Type="http://schemas.openxmlformats.org/officeDocument/2006/relationships/hyperlink" Target="https://www.mcmaster.com/catalog/129/1834/3176T806" TargetMode="External"/><Relationship Id="rId17" Type="http://schemas.openxmlformats.org/officeDocument/2006/relationships/hyperlink" Target="https://www.spectrawatermakers.com/us/us/11143-lb-400" TargetMode="External"/><Relationship Id="rId25" Type="http://schemas.openxmlformats.org/officeDocument/2006/relationships/hyperlink" Target="https://www.mcmaster.com/4596K418/" TargetMode="External"/><Relationship Id="rId33" Type="http://schemas.openxmlformats.org/officeDocument/2006/relationships/hyperlink" Target="https://www.mcmaster.com/90715A125/" TargetMode="External"/><Relationship Id="rId38" Type="http://schemas.openxmlformats.org/officeDocument/2006/relationships/hyperlink" Target="https://www.mcmaster.com/5233k72/" TargetMode="External"/><Relationship Id="rId46" Type="http://schemas.openxmlformats.org/officeDocument/2006/relationships/hyperlink" Target="https://www.mcmaster.com/catalog/129/377/5535K37" TargetMode="External"/><Relationship Id="rId59" Type="http://schemas.openxmlformats.org/officeDocument/2006/relationships/hyperlink" Target="https://www.mcmaster.com/33125T871/" TargetMode="External"/><Relationship Id="rId67" Type="http://schemas.openxmlformats.org/officeDocument/2006/relationships/hyperlink" Target="https://www.mcmaster.com/93190A542/" TargetMode="External"/><Relationship Id="rId20" Type="http://schemas.openxmlformats.org/officeDocument/2006/relationships/hyperlink" Target="https://www.mcmaster.com/4882K13/" TargetMode="External"/><Relationship Id="rId41" Type="http://schemas.openxmlformats.org/officeDocument/2006/relationships/hyperlink" Target="https://www.mcmaster.com/6527K57-6527K572/" TargetMode="External"/><Relationship Id="rId54" Type="http://schemas.openxmlformats.org/officeDocument/2006/relationships/hyperlink" Target="https://www.mcmaster.com/22925T77/" TargetMode="External"/><Relationship Id="rId62" Type="http://schemas.openxmlformats.org/officeDocument/2006/relationships/hyperlink" Target="https://www.mcmaster.com/5574K54/" TargetMode="External"/><Relationship Id="rId70" Type="http://schemas.openxmlformats.org/officeDocument/2006/relationships/hyperlink" Target="https://www.mcmaster.com/6657T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BB04-E4E2-4F3B-BE53-9BD20B4C3714}">
  <dimension ref="A1:N17"/>
  <sheetViews>
    <sheetView workbookViewId="0">
      <selection sqref="A1:N17"/>
    </sheetView>
  </sheetViews>
  <sheetFormatPr defaultRowHeight="15" x14ac:dyDescent="0.25"/>
  <sheetData>
    <row r="1" spans="1:14" x14ac:dyDescent="0.25">
      <c r="A1" s="45" t="s">
        <v>379</v>
      </c>
      <c r="B1" s="45"/>
      <c r="C1" s="45"/>
      <c r="D1" s="45"/>
      <c r="E1" s="45"/>
      <c r="F1" s="45"/>
      <c r="G1" s="45"/>
      <c r="H1" s="45"/>
      <c r="I1" s="45"/>
      <c r="J1" s="45"/>
      <c r="K1" s="45"/>
      <c r="L1" s="45"/>
      <c r="M1" s="45"/>
      <c r="N1" s="45"/>
    </row>
    <row r="2" spans="1:14" x14ac:dyDescent="0.25">
      <c r="A2" s="45"/>
      <c r="B2" s="45"/>
      <c r="C2" s="45"/>
      <c r="D2" s="45"/>
      <c r="E2" s="45"/>
      <c r="F2" s="45"/>
      <c r="G2" s="45"/>
      <c r="H2" s="45"/>
      <c r="I2" s="45"/>
      <c r="J2" s="45"/>
      <c r="K2" s="45"/>
      <c r="L2" s="45"/>
      <c r="M2" s="45"/>
      <c r="N2" s="45"/>
    </row>
    <row r="3" spans="1:14" x14ac:dyDescent="0.25">
      <c r="A3" s="45"/>
      <c r="B3" s="45"/>
      <c r="C3" s="45"/>
      <c r="D3" s="45"/>
      <c r="E3" s="45"/>
      <c r="F3" s="45"/>
      <c r="G3" s="45"/>
      <c r="H3" s="45"/>
      <c r="I3" s="45"/>
      <c r="J3" s="45"/>
      <c r="K3" s="45"/>
      <c r="L3" s="45"/>
      <c r="M3" s="45"/>
      <c r="N3" s="45"/>
    </row>
    <row r="4" spans="1:14" x14ac:dyDescent="0.25">
      <c r="A4" s="45"/>
      <c r="B4" s="45"/>
      <c r="C4" s="45"/>
      <c r="D4" s="45"/>
      <c r="E4" s="45"/>
      <c r="F4" s="45"/>
      <c r="G4" s="45"/>
      <c r="H4" s="45"/>
      <c r="I4" s="45"/>
      <c r="J4" s="45"/>
      <c r="K4" s="45"/>
      <c r="L4" s="45"/>
      <c r="M4" s="45"/>
      <c r="N4" s="45"/>
    </row>
    <row r="5" spans="1:14" x14ac:dyDescent="0.25">
      <c r="A5" s="45"/>
      <c r="B5" s="45"/>
      <c r="C5" s="45"/>
      <c r="D5" s="45"/>
      <c r="E5" s="45"/>
      <c r="F5" s="45"/>
      <c r="G5" s="45"/>
      <c r="H5" s="45"/>
      <c r="I5" s="45"/>
      <c r="J5" s="45"/>
      <c r="K5" s="45"/>
      <c r="L5" s="45"/>
      <c r="M5" s="45"/>
      <c r="N5" s="45"/>
    </row>
    <row r="6" spans="1:14" x14ac:dyDescent="0.25">
      <c r="A6" s="45"/>
      <c r="B6" s="45"/>
      <c r="C6" s="45"/>
      <c r="D6" s="45"/>
      <c r="E6" s="45"/>
      <c r="F6" s="45"/>
      <c r="G6" s="45"/>
      <c r="H6" s="45"/>
      <c r="I6" s="45"/>
      <c r="J6" s="45"/>
      <c r="K6" s="45"/>
      <c r="L6" s="45"/>
      <c r="M6" s="45"/>
      <c r="N6" s="45"/>
    </row>
    <row r="7" spans="1:14" x14ac:dyDescent="0.25">
      <c r="A7" s="45"/>
      <c r="B7" s="45"/>
      <c r="C7" s="45"/>
      <c r="D7" s="45"/>
      <c r="E7" s="45"/>
      <c r="F7" s="45"/>
      <c r="G7" s="45"/>
      <c r="H7" s="45"/>
      <c r="I7" s="45"/>
      <c r="J7" s="45"/>
      <c r="K7" s="45"/>
      <c r="L7" s="45"/>
      <c r="M7" s="45"/>
      <c r="N7" s="45"/>
    </row>
    <row r="8" spans="1:14" x14ac:dyDescent="0.25">
      <c r="A8" s="45"/>
      <c r="B8" s="45"/>
      <c r="C8" s="45"/>
      <c r="D8" s="45"/>
      <c r="E8" s="45"/>
      <c r="F8" s="45"/>
      <c r="G8" s="45"/>
      <c r="H8" s="45"/>
      <c r="I8" s="45"/>
      <c r="J8" s="45"/>
      <c r="K8" s="45"/>
      <c r="L8" s="45"/>
      <c r="M8" s="45"/>
      <c r="N8" s="45"/>
    </row>
    <row r="9" spans="1:14" x14ac:dyDescent="0.25">
      <c r="A9" s="45"/>
      <c r="B9" s="45"/>
      <c r="C9" s="45"/>
      <c r="D9" s="45"/>
      <c r="E9" s="45"/>
      <c r="F9" s="45"/>
      <c r="G9" s="45"/>
      <c r="H9" s="45"/>
      <c r="I9" s="45"/>
      <c r="J9" s="45"/>
      <c r="K9" s="45"/>
      <c r="L9" s="45"/>
      <c r="M9" s="45"/>
      <c r="N9" s="45"/>
    </row>
    <row r="10" spans="1:14" x14ac:dyDescent="0.25">
      <c r="A10" s="45"/>
      <c r="B10" s="45"/>
      <c r="C10" s="45"/>
      <c r="D10" s="45"/>
      <c r="E10" s="45"/>
      <c r="F10" s="45"/>
      <c r="G10" s="45"/>
      <c r="H10" s="45"/>
      <c r="I10" s="45"/>
      <c r="J10" s="45"/>
      <c r="K10" s="45"/>
      <c r="L10" s="45"/>
      <c r="M10" s="45"/>
      <c r="N10" s="45"/>
    </row>
    <row r="11" spans="1:14" x14ac:dyDescent="0.25">
      <c r="A11" s="45"/>
      <c r="B11" s="45"/>
      <c r="C11" s="45"/>
      <c r="D11" s="45"/>
      <c r="E11" s="45"/>
      <c r="F11" s="45"/>
      <c r="G11" s="45"/>
      <c r="H11" s="45"/>
      <c r="I11" s="45"/>
      <c r="J11" s="45"/>
      <c r="K11" s="45"/>
      <c r="L11" s="45"/>
      <c r="M11" s="45"/>
      <c r="N11" s="45"/>
    </row>
    <row r="12" spans="1:14" x14ac:dyDescent="0.25">
      <c r="A12" s="45"/>
      <c r="B12" s="45"/>
      <c r="C12" s="45"/>
      <c r="D12" s="45"/>
      <c r="E12" s="45"/>
      <c r="F12" s="45"/>
      <c r="G12" s="45"/>
      <c r="H12" s="45"/>
      <c r="I12" s="45"/>
      <c r="J12" s="45"/>
      <c r="K12" s="45"/>
      <c r="L12" s="45"/>
      <c r="M12" s="45"/>
      <c r="N12" s="45"/>
    </row>
    <row r="13" spans="1:14" x14ac:dyDescent="0.25">
      <c r="A13" s="45"/>
      <c r="B13" s="45"/>
      <c r="C13" s="45"/>
      <c r="D13" s="45"/>
      <c r="E13" s="45"/>
      <c r="F13" s="45"/>
      <c r="G13" s="45"/>
      <c r="H13" s="45"/>
      <c r="I13" s="45"/>
      <c r="J13" s="45"/>
      <c r="K13" s="45"/>
      <c r="L13" s="45"/>
      <c r="M13" s="45"/>
      <c r="N13" s="45"/>
    </row>
    <row r="14" spans="1:14" x14ac:dyDescent="0.25">
      <c r="A14" s="45"/>
      <c r="B14" s="45"/>
      <c r="C14" s="45"/>
      <c r="D14" s="45"/>
      <c r="E14" s="45"/>
      <c r="F14" s="45"/>
      <c r="G14" s="45"/>
      <c r="H14" s="45"/>
      <c r="I14" s="45"/>
      <c r="J14" s="45"/>
      <c r="K14" s="45"/>
      <c r="L14" s="45"/>
      <c r="M14" s="45"/>
      <c r="N14" s="45"/>
    </row>
    <row r="15" spans="1:14" x14ac:dyDescent="0.25">
      <c r="A15" s="45"/>
      <c r="B15" s="45"/>
      <c r="C15" s="45"/>
      <c r="D15" s="45"/>
      <c r="E15" s="45"/>
      <c r="F15" s="45"/>
      <c r="G15" s="45"/>
      <c r="H15" s="45"/>
      <c r="I15" s="45"/>
      <c r="J15" s="45"/>
      <c r="K15" s="45"/>
      <c r="L15" s="45"/>
      <c r="M15" s="45"/>
      <c r="N15" s="45"/>
    </row>
    <row r="16" spans="1:14" x14ac:dyDescent="0.25">
      <c r="A16" s="45"/>
      <c r="B16" s="45"/>
      <c r="C16" s="45"/>
      <c r="D16" s="45"/>
      <c r="E16" s="45"/>
      <c r="F16" s="45"/>
      <c r="G16" s="45"/>
      <c r="H16" s="45"/>
      <c r="I16" s="45"/>
      <c r="J16" s="45"/>
      <c r="K16" s="45"/>
      <c r="L16" s="45"/>
      <c r="M16" s="45"/>
      <c r="N16" s="45"/>
    </row>
    <row r="17" spans="1:14" x14ac:dyDescent="0.25">
      <c r="A17" s="45"/>
      <c r="B17" s="45"/>
      <c r="C17" s="45"/>
      <c r="D17" s="45"/>
      <c r="E17" s="45"/>
      <c r="F17" s="45"/>
      <c r="G17" s="45"/>
      <c r="H17" s="45"/>
      <c r="I17" s="45"/>
      <c r="J17" s="45"/>
      <c r="K17" s="45"/>
      <c r="L17" s="45"/>
      <c r="M17" s="45"/>
      <c r="N17" s="45"/>
    </row>
  </sheetData>
  <mergeCells count="1">
    <mergeCell ref="A1:N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87AC2-28BB-4FB8-B466-BDDF9428FCBF}">
  <dimension ref="B1:O96"/>
  <sheetViews>
    <sheetView tabSelected="1" workbookViewId="0">
      <selection activeCell="N72" sqref="N72"/>
    </sheetView>
  </sheetViews>
  <sheetFormatPr defaultRowHeight="15" x14ac:dyDescent="0.25"/>
  <cols>
    <col min="1" max="1" width="2.5703125" customWidth="1"/>
    <col min="2" max="2" width="9" customWidth="1"/>
    <col min="3" max="3" width="15.5703125" bestFit="1" customWidth="1"/>
    <col min="4" max="4" width="11.7109375" bestFit="1" customWidth="1"/>
    <col min="5" max="5" width="42.85546875" customWidth="1"/>
    <col min="6" max="6" width="14.5703125" bestFit="1" customWidth="1"/>
    <col min="7" max="7" width="14.7109375" style="1" bestFit="1" customWidth="1"/>
    <col min="8" max="8" width="19.5703125" customWidth="1"/>
    <col min="9" max="9" width="6.42578125" bestFit="1" customWidth="1"/>
    <col min="10" max="10" width="17.7109375" customWidth="1"/>
    <col min="11" max="11" width="12.85546875" customWidth="1"/>
    <col min="12" max="12" width="21.7109375" style="2" bestFit="1" customWidth="1"/>
    <col min="13" max="13" width="46.85546875" customWidth="1"/>
    <col min="14" max="14" width="112.7109375" bestFit="1" customWidth="1"/>
  </cols>
  <sheetData>
    <row r="1" spans="2:15" ht="18.75" x14ac:dyDescent="0.3">
      <c r="B1" s="14" t="s">
        <v>0</v>
      </c>
    </row>
    <row r="2" spans="2:15" x14ac:dyDescent="0.25">
      <c r="B2" s="15" t="s">
        <v>1</v>
      </c>
    </row>
    <row r="3" spans="2:15" ht="15.75" thickBot="1" x14ac:dyDescent="0.3"/>
    <row r="4" spans="2:15" ht="15.75" thickBot="1" x14ac:dyDescent="0.3">
      <c r="B4" s="7" t="s">
        <v>2</v>
      </c>
      <c r="C4" s="8" t="s">
        <v>3</v>
      </c>
      <c r="D4" s="8" t="s">
        <v>4</v>
      </c>
      <c r="E4" s="8" t="s">
        <v>5</v>
      </c>
      <c r="F4" s="8" t="s">
        <v>6</v>
      </c>
      <c r="G4" s="9" t="s">
        <v>7</v>
      </c>
      <c r="H4" s="8" t="s">
        <v>8</v>
      </c>
      <c r="I4" s="8" t="s">
        <v>9</v>
      </c>
      <c r="J4" s="8" t="s">
        <v>10</v>
      </c>
      <c r="K4" s="8" t="s">
        <v>11</v>
      </c>
      <c r="L4" s="9" t="s">
        <v>12</v>
      </c>
      <c r="M4" s="10" t="s">
        <v>13</v>
      </c>
      <c r="N4" s="8" t="s">
        <v>14</v>
      </c>
    </row>
    <row r="5" spans="2:15" ht="15" customHeight="1" x14ac:dyDescent="0.25">
      <c r="B5" s="3">
        <v>1</v>
      </c>
      <c r="C5" s="3" t="s">
        <v>15</v>
      </c>
      <c r="D5" s="3" t="s">
        <v>16</v>
      </c>
      <c r="E5" s="3" t="s">
        <v>17</v>
      </c>
      <c r="F5" s="3" t="s">
        <v>18</v>
      </c>
      <c r="G5" s="16" t="s">
        <v>19</v>
      </c>
      <c r="H5" s="3" t="s">
        <v>20</v>
      </c>
      <c r="I5" s="3">
        <v>1</v>
      </c>
      <c r="J5" s="4">
        <v>6175</v>
      </c>
      <c r="K5" s="4">
        <f>I5*J5</f>
        <v>6175</v>
      </c>
      <c r="L5" s="6" t="s">
        <v>21</v>
      </c>
      <c r="M5" s="33" t="s">
        <v>22</v>
      </c>
      <c r="N5" s="5" t="s">
        <v>23</v>
      </c>
    </row>
    <row r="6" spans="2:15" x14ac:dyDescent="0.25">
      <c r="B6" s="22">
        <f>B5+1</f>
        <v>2</v>
      </c>
      <c r="C6" s="22" t="s">
        <v>24</v>
      </c>
      <c r="D6" s="22" t="s">
        <v>25</v>
      </c>
      <c r="E6" s="22" t="s">
        <v>26</v>
      </c>
      <c r="F6" s="22" t="s">
        <v>27</v>
      </c>
      <c r="G6" s="23" t="s">
        <v>28</v>
      </c>
      <c r="H6" s="22" t="s">
        <v>29</v>
      </c>
      <c r="I6" s="22">
        <v>4</v>
      </c>
      <c r="J6" s="24">
        <v>31.38</v>
      </c>
      <c r="K6" s="24">
        <f t="shared" ref="K6:K35" si="0">I6*J6</f>
        <v>125.52</v>
      </c>
      <c r="L6" s="25" t="s">
        <v>30</v>
      </c>
      <c r="M6" s="22" t="s">
        <v>31</v>
      </c>
      <c r="N6" s="21" t="s">
        <v>32</v>
      </c>
    </row>
    <row r="7" spans="2:15" x14ac:dyDescent="0.25">
      <c r="B7" s="22">
        <f t="shared" ref="B7:B64" si="1">B6+1</f>
        <v>3</v>
      </c>
      <c r="C7" s="22" t="s">
        <v>24</v>
      </c>
      <c r="D7" s="22" t="s">
        <v>33</v>
      </c>
      <c r="E7" s="22" t="s">
        <v>34</v>
      </c>
      <c r="F7" s="22" t="s">
        <v>27</v>
      </c>
      <c r="G7" s="23" t="s">
        <v>28</v>
      </c>
      <c r="H7" s="22" t="s">
        <v>29</v>
      </c>
      <c r="I7" s="22">
        <v>5</v>
      </c>
      <c r="J7" s="24">
        <v>18.829999999999998</v>
      </c>
      <c r="K7" s="24">
        <f t="shared" si="0"/>
        <v>94.149999999999991</v>
      </c>
      <c r="L7" s="25" t="s">
        <v>30</v>
      </c>
      <c r="M7" s="22" t="s">
        <v>35</v>
      </c>
      <c r="N7" s="32" t="s">
        <v>318</v>
      </c>
    </row>
    <row r="8" spans="2:15" x14ac:dyDescent="0.25">
      <c r="B8" s="22">
        <f t="shared" si="1"/>
        <v>4</v>
      </c>
      <c r="C8" s="22" t="s">
        <v>24</v>
      </c>
      <c r="D8" s="22" t="s">
        <v>36</v>
      </c>
      <c r="E8" s="22" t="s">
        <v>37</v>
      </c>
      <c r="F8" s="22" t="s">
        <v>27</v>
      </c>
      <c r="G8" s="23" t="s">
        <v>28</v>
      </c>
      <c r="H8" s="22" t="s">
        <v>29</v>
      </c>
      <c r="I8" s="22">
        <v>4</v>
      </c>
      <c r="J8" s="24">
        <v>18.829999999999998</v>
      </c>
      <c r="K8" s="24">
        <f t="shared" si="0"/>
        <v>75.319999999999993</v>
      </c>
      <c r="L8" s="25" t="s">
        <v>30</v>
      </c>
      <c r="M8" s="22" t="s">
        <v>38</v>
      </c>
      <c r="N8" s="32" t="s">
        <v>318</v>
      </c>
    </row>
    <row r="9" spans="2:15" x14ac:dyDescent="0.25">
      <c r="B9" s="22">
        <f t="shared" si="1"/>
        <v>5</v>
      </c>
      <c r="C9" s="22" t="s">
        <v>24</v>
      </c>
      <c r="D9" s="22" t="s">
        <v>39</v>
      </c>
      <c r="E9" s="22" t="s">
        <v>40</v>
      </c>
      <c r="F9" s="22" t="s">
        <v>27</v>
      </c>
      <c r="G9" s="23" t="s">
        <v>27</v>
      </c>
      <c r="H9" s="22" t="s">
        <v>27</v>
      </c>
      <c r="I9" s="22">
        <v>2</v>
      </c>
      <c r="J9" s="24">
        <v>0</v>
      </c>
      <c r="K9" s="24">
        <f t="shared" si="0"/>
        <v>0</v>
      </c>
      <c r="L9" s="25" t="s">
        <v>30</v>
      </c>
      <c r="M9" s="22" t="s">
        <v>41</v>
      </c>
      <c r="N9" s="22" t="s">
        <v>27</v>
      </c>
    </row>
    <row r="10" spans="2:15" x14ac:dyDescent="0.25">
      <c r="B10" s="22">
        <f t="shared" si="1"/>
        <v>6</v>
      </c>
      <c r="C10" s="22" t="s">
        <v>24</v>
      </c>
      <c r="D10" s="22" t="s">
        <v>42</v>
      </c>
      <c r="E10" s="22" t="s">
        <v>43</v>
      </c>
      <c r="F10" s="22" t="s">
        <v>27</v>
      </c>
      <c r="G10" s="23" t="s">
        <v>27</v>
      </c>
      <c r="H10" s="22" t="s">
        <v>27</v>
      </c>
      <c r="I10" s="22">
        <v>2</v>
      </c>
      <c r="J10" s="24">
        <v>0</v>
      </c>
      <c r="K10" s="24">
        <f t="shared" si="0"/>
        <v>0</v>
      </c>
      <c r="L10" s="25" t="s">
        <v>30</v>
      </c>
      <c r="M10" s="22" t="s">
        <v>44</v>
      </c>
      <c r="N10" s="22" t="s">
        <v>27</v>
      </c>
    </row>
    <row r="11" spans="2:15" x14ac:dyDescent="0.25">
      <c r="B11" s="22">
        <f t="shared" si="1"/>
        <v>7</v>
      </c>
      <c r="C11" s="22" t="s">
        <v>24</v>
      </c>
      <c r="D11" s="22" t="s">
        <v>45</v>
      </c>
      <c r="E11" s="22" t="s">
        <v>46</v>
      </c>
      <c r="F11" s="22" t="s">
        <v>27</v>
      </c>
      <c r="G11" s="23" t="s">
        <v>47</v>
      </c>
      <c r="H11" s="22" t="s">
        <v>29</v>
      </c>
      <c r="I11" s="22">
        <v>4</v>
      </c>
      <c r="J11" s="24">
        <v>10.54</v>
      </c>
      <c r="K11" s="24">
        <f t="shared" si="0"/>
        <v>42.16</v>
      </c>
      <c r="L11" s="25" t="s">
        <v>30</v>
      </c>
      <c r="M11" s="22" t="s">
        <v>35</v>
      </c>
      <c r="N11" s="32" t="s">
        <v>319</v>
      </c>
    </row>
    <row r="12" spans="2:15" x14ac:dyDescent="0.25">
      <c r="B12" s="22">
        <f t="shared" si="1"/>
        <v>8</v>
      </c>
      <c r="C12" s="22" t="s">
        <v>24</v>
      </c>
      <c r="D12" s="22" t="s">
        <v>48</v>
      </c>
      <c r="E12" s="22" t="s">
        <v>49</v>
      </c>
      <c r="F12" s="22" t="s">
        <v>27</v>
      </c>
      <c r="G12" s="23" t="s">
        <v>47</v>
      </c>
      <c r="H12" s="22" t="s">
        <v>29</v>
      </c>
      <c r="I12" s="22">
        <v>2</v>
      </c>
      <c r="J12" s="24">
        <v>17.57</v>
      </c>
      <c r="K12" s="24">
        <f t="shared" si="0"/>
        <v>35.14</v>
      </c>
      <c r="L12" s="25" t="s">
        <v>30</v>
      </c>
      <c r="M12" s="22" t="s">
        <v>50</v>
      </c>
      <c r="N12" s="32" t="s">
        <v>319</v>
      </c>
    </row>
    <row r="13" spans="2:15" x14ac:dyDescent="0.25">
      <c r="B13" s="22">
        <f t="shared" si="1"/>
        <v>9</v>
      </c>
      <c r="C13" s="22" t="s">
        <v>51</v>
      </c>
      <c r="D13" s="22" t="s">
        <v>52</v>
      </c>
      <c r="E13" s="22" t="s">
        <v>53</v>
      </c>
      <c r="F13" s="22" t="s">
        <v>54</v>
      </c>
      <c r="G13" s="23" t="s">
        <v>55</v>
      </c>
      <c r="H13" s="22" t="s">
        <v>56</v>
      </c>
      <c r="I13" s="22">
        <v>4</v>
      </c>
      <c r="J13" s="24">
        <v>296.64</v>
      </c>
      <c r="K13" s="24">
        <f t="shared" si="0"/>
        <v>1186.56</v>
      </c>
      <c r="L13" s="25">
        <v>300</v>
      </c>
      <c r="M13" s="22"/>
      <c r="N13" s="21" t="s">
        <v>378</v>
      </c>
    </row>
    <row r="14" spans="2:15" x14ac:dyDescent="0.25">
      <c r="B14" s="22">
        <f t="shared" si="1"/>
        <v>10</v>
      </c>
      <c r="C14" s="22" t="s">
        <v>51</v>
      </c>
      <c r="D14" s="22" t="s">
        <v>57</v>
      </c>
      <c r="E14" s="22" t="s">
        <v>58</v>
      </c>
      <c r="F14" s="22"/>
      <c r="G14" s="23" t="s">
        <v>59</v>
      </c>
      <c r="H14" s="22" t="s">
        <v>29</v>
      </c>
      <c r="I14" s="22">
        <v>2</v>
      </c>
      <c r="J14" s="24">
        <v>55.53</v>
      </c>
      <c r="K14" s="24">
        <f t="shared" si="0"/>
        <v>111.06</v>
      </c>
      <c r="L14" s="25" t="s">
        <v>30</v>
      </c>
      <c r="M14" s="22" t="s">
        <v>60</v>
      </c>
      <c r="N14" s="21" t="s">
        <v>61</v>
      </c>
    </row>
    <row r="15" spans="2:15" x14ac:dyDescent="0.25">
      <c r="B15" s="22">
        <f t="shared" si="1"/>
        <v>11</v>
      </c>
      <c r="C15" s="22" t="s">
        <v>51</v>
      </c>
      <c r="D15" s="22" t="s">
        <v>62</v>
      </c>
      <c r="E15" s="22" t="s">
        <v>63</v>
      </c>
      <c r="F15" s="22" t="s">
        <v>64</v>
      </c>
      <c r="G15" s="23" t="s">
        <v>65</v>
      </c>
      <c r="H15" s="22" t="s">
        <v>29</v>
      </c>
      <c r="I15" s="22">
        <v>2</v>
      </c>
      <c r="J15" s="24">
        <v>83.25</v>
      </c>
      <c r="K15" s="24">
        <f t="shared" si="0"/>
        <v>166.5</v>
      </c>
      <c r="L15" s="25" t="s">
        <v>30</v>
      </c>
      <c r="M15" s="22" t="s">
        <v>60</v>
      </c>
      <c r="N15" s="21" t="s">
        <v>385</v>
      </c>
    </row>
    <row r="16" spans="2:15" x14ac:dyDescent="0.25">
      <c r="B16" s="22">
        <f>B15+1</f>
        <v>12</v>
      </c>
      <c r="C16" s="22" t="s">
        <v>66</v>
      </c>
      <c r="D16" s="22" t="s">
        <v>67</v>
      </c>
      <c r="E16" s="22" t="s">
        <v>68</v>
      </c>
      <c r="F16" s="22" t="s">
        <v>27</v>
      </c>
      <c r="G16" s="23" t="s">
        <v>69</v>
      </c>
      <c r="H16" s="22" t="s">
        <v>29</v>
      </c>
      <c r="I16" s="22">
        <v>4</v>
      </c>
      <c r="J16" s="24">
        <v>3.04</v>
      </c>
      <c r="K16" s="24">
        <f>I16*J16</f>
        <v>12.16</v>
      </c>
      <c r="L16" s="25">
        <v>315</v>
      </c>
      <c r="M16" s="22"/>
      <c r="N16" s="21" t="s">
        <v>70</v>
      </c>
      <c r="O16" s="26"/>
    </row>
    <row r="17" spans="2:15" x14ac:dyDescent="0.25">
      <c r="B17" s="22">
        <f t="shared" si="1"/>
        <v>13</v>
      </c>
      <c r="C17" s="22" t="s">
        <v>66</v>
      </c>
      <c r="D17" s="22" t="s">
        <v>71</v>
      </c>
      <c r="E17" s="22" t="s">
        <v>72</v>
      </c>
      <c r="F17" s="22" t="s">
        <v>27</v>
      </c>
      <c r="G17" s="23" t="s">
        <v>73</v>
      </c>
      <c r="H17" s="22" t="s">
        <v>29</v>
      </c>
      <c r="I17" s="22">
        <v>2</v>
      </c>
      <c r="J17" s="24">
        <v>8.11</v>
      </c>
      <c r="K17" s="24">
        <f t="shared" si="0"/>
        <v>16.22</v>
      </c>
      <c r="L17" s="25">
        <v>315</v>
      </c>
      <c r="M17" s="22"/>
      <c r="N17" s="21" t="s">
        <v>74</v>
      </c>
    </row>
    <row r="18" spans="2:15" x14ac:dyDescent="0.25">
      <c r="B18" s="22">
        <f t="shared" si="1"/>
        <v>14</v>
      </c>
      <c r="C18" s="22" t="s">
        <v>66</v>
      </c>
      <c r="D18" s="22" t="s">
        <v>75</v>
      </c>
      <c r="E18" s="22" t="s">
        <v>76</v>
      </c>
      <c r="F18" s="22" t="s">
        <v>27</v>
      </c>
      <c r="G18" s="27" t="s">
        <v>77</v>
      </c>
      <c r="H18" s="22" t="s">
        <v>29</v>
      </c>
      <c r="I18" s="22">
        <v>4</v>
      </c>
      <c r="J18" s="24">
        <v>16.8</v>
      </c>
      <c r="K18" s="24">
        <f t="shared" si="0"/>
        <v>67.2</v>
      </c>
      <c r="L18" s="25" t="s">
        <v>78</v>
      </c>
      <c r="M18" s="22"/>
      <c r="N18" s="21" t="s">
        <v>79</v>
      </c>
      <c r="O18" s="26"/>
    </row>
    <row r="19" spans="2:15" x14ac:dyDescent="0.25">
      <c r="B19" s="22">
        <f t="shared" si="1"/>
        <v>15</v>
      </c>
      <c r="C19" s="22" t="s">
        <v>66</v>
      </c>
      <c r="D19" s="22" t="s">
        <v>80</v>
      </c>
      <c r="E19" s="22" t="s">
        <v>81</v>
      </c>
      <c r="F19" s="22" t="s">
        <v>27</v>
      </c>
      <c r="G19" s="27" t="s">
        <v>82</v>
      </c>
      <c r="H19" s="22" t="s">
        <v>29</v>
      </c>
      <c r="I19" s="22">
        <v>8</v>
      </c>
      <c r="J19" s="24">
        <v>2.04</v>
      </c>
      <c r="K19" s="24">
        <f t="shared" si="0"/>
        <v>16.32</v>
      </c>
      <c r="L19" s="25">
        <v>315</v>
      </c>
      <c r="M19" s="22"/>
      <c r="N19" s="21" t="s">
        <v>83</v>
      </c>
    </row>
    <row r="20" spans="2:15" x14ac:dyDescent="0.25">
      <c r="B20" s="22">
        <f t="shared" si="1"/>
        <v>16</v>
      </c>
      <c r="C20" s="22" t="s">
        <v>66</v>
      </c>
      <c r="D20" s="22" t="s">
        <v>84</v>
      </c>
      <c r="E20" s="22" t="s">
        <v>85</v>
      </c>
      <c r="F20" s="22" t="s">
        <v>27</v>
      </c>
      <c r="G20" s="27" t="s">
        <v>86</v>
      </c>
      <c r="H20" s="22" t="s">
        <v>29</v>
      </c>
      <c r="I20" s="22">
        <v>6</v>
      </c>
      <c r="J20" s="24">
        <v>6.34</v>
      </c>
      <c r="K20" s="24">
        <f t="shared" si="0"/>
        <v>38.04</v>
      </c>
      <c r="L20" s="25">
        <v>300</v>
      </c>
      <c r="M20" s="22"/>
      <c r="N20" s="21" t="s">
        <v>87</v>
      </c>
    </row>
    <row r="21" spans="2:15" x14ac:dyDescent="0.25">
      <c r="B21" s="22">
        <f t="shared" si="1"/>
        <v>17</v>
      </c>
      <c r="C21" s="22" t="s">
        <v>66</v>
      </c>
      <c r="D21" s="22" t="s">
        <v>88</v>
      </c>
      <c r="E21" s="22" t="s">
        <v>89</v>
      </c>
      <c r="F21" s="22" t="s">
        <v>27</v>
      </c>
      <c r="G21" s="23" t="s">
        <v>90</v>
      </c>
      <c r="H21" s="22" t="s">
        <v>29</v>
      </c>
      <c r="I21" s="22">
        <v>6</v>
      </c>
      <c r="J21" s="24">
        <v>3.3</v>
      </c>
      <c r="K21" s="24">
        <f t="shared" si="0"/>
        <v>19.799999999999997</v>
      </c>
      <c r="L21" s="25">
        <v>315</v>
      </c>
      <c r="M21" s="22"/>
      <c r="N21" s="21" t="s">
        <v>91</v>
      </c>
    </row>
    <row r="22" spans="2:15" x14ac:dyDescent="0.25">
      <c r="B22" s="22">
        <f t="shared" si="1"/>
        <v>18</v>
      </c>
      <c r="C22" s="22" t="s">
        <v>66</v>
      </c>
      <c r="D22" s="22" t="s">
        <v>92</v>
      </c>
      <c r="E22" s="22" t="s">
        <v>93</v>
      </c>
      <c r="F22" s="22" t="s">
        <v>27</v>
      </c>
      <c r="G22" s="27" t="s">
        <v>94</v>
      </c>
      <c r="H22" s="22" t="s">
        <v>29</v>
      </c>
      <c r="I22" s="22">
        <v>2</v>
      </c>
      <c r="J22" s="24">
        <v>25.16</v>
      </c>
      <c r="K22" s="24">
        <f t="shared" si="0"/>
        <v>50.32</v>
      </c>
      <c r="L22" s="25">
        <v>300</v>
      </c>
      <c r="M22" s="22"/>
      <c r="N22" s="21" t="s">
        <v>95</v>
      </c>
    </row>
    <row r="23" spans="2:15" x14ac:dyDescent="0.25">
      <c r="B23" s="22">
        <f t="shared" si="1"/>
        <v>19</v>
      </c>
      <c r="C23" s="22" t="s">
        <v>66</v>
      </c>
      <c r="D23" s="22" t="s">
        <v>96</v>
      </c>
      <c r="E23" s="22" t="s">
        <v>97</v>
      </c>
      <c r="F23" s="22" t="s">
        <v>27</v>
      </c>
      <c r="G23" s="27" t="s">
        <v>98</v>
      </c>
      <c r="H23" s="22" t="s">
        <v>29</v>
      </c>
      <c r="I23" s="22">
        <v>6</v>
      </c>
      <c r="J23" s="24">
        <v>8.91</v>
      </c>
      <c r="K23" s="24">
        <f t="shared" si="0"/>
        <v>53.46</v>
      </c>
      <c r="L23" s="25">
        <v>300</v>
      </c>
      <c r="M23" s="22"/>
      <c r="N23" s="21" t="s">
        <v>99</v>
      </c>
    </row>
    <row r="24" spans="2:15" x14ac:dyDescent="0.25">
      <c r="B24" s="22">
        <f t="shared" si="1"/>
        <v>20</v>
      </c>
      <c r="C24" s="22" t="s">
        <v>100</v>
      </c>
      <c r="D24" s="22" t="s">
        <v>101</v>
      </c>
      <c r="E24" s="22" t="s">
        <v>102</v>
      </c>
      <c r="F24" s="22" t="s">
        <v>103</v>
      </c>
      <c r="G24" s="28" t="s">
        <v>104</v>
      </c>
      <c r="H24" s="22" t="s">
        <v>105</v>
      </c>
      <c r="I24" s="22">
        <v>3</v>
      </c>
      <c r="J24" s="24">
        <v>821.95</v>
      </c>
      <c r="K24" s="24">
        <f t="shared" si="0"/>
        <v>2465.8500000000004</v>
      </c>
      <c r="L24" s="25">
        <v>232</v>
      </c>
      <c r="M24" s="22" t="s">
        <v>106</v>
      </c>
      <c r="N24" s="21" t="s">
        <v>107</v>
      </c>
    </row>
    <row r="25" spans="2:15" x14ac:dyDescent="0.25">
      <c r="B25" s="22">
        <f t="shared" si="1"/>
        <v>21</v>
      </c>
      <c r="C25" s="22" t="s">
        <v>100</v>
      </c>
      <c r="D25" s="22" t="s">
        <v>108</v>
      </c>
      <c r="E25" s="22" t="s">
        <v>109</v>
      </c>
      <c r="F25" s="22" t="s">
        <v>110</v>
      </c>
      <c r="G25" s="28" t="s">
        <v>111</v>
      </c>
      <c r="H25" s="22" t="s">
        <v>110</v>
      </c>
      <c r="I25" s="22">
        <v>2</v>
      </c>
      <c r="J25" s="24">
        <v>330.54</v>
      </c>
      <c r="K25" s="24">
        <f t="shared" si="0"/>
        <v>661.08</v>
      </c>
      <c r="L25" s="25">
        <v>1000</v>
      </c>
      <c r="M25" s="29"/>
      <c r="N25" s="21" t="s">
        <v>112</v>
      </c>
    </row>
    <row r="26" spans="2:15" x14ac:dyDescent="0.25">
      <c r="B26" s="22">
        <f t="shared" si="1"/>
        <v>22</v>
      </c>
      <c r="C26" s="22" t="s">
        <v>100</v>
      </c>
      <c r="D26" s="22" t="s">
        <v>113</v>
      </c>
      <c r="E26" s="22" t="s">
        <v>114</v>
      </c>
      <c r="F26" s="22" t="s">
        <v>27</v>
      </c>
      <c r="G26" s="28" t="s">
        <v>115</v>
      </c>
      <c r="H26" s="22" t="s">
        <v>29</v>
      </c>
      <c r="I26" s="22">
        <v>1</v>
      </c>
      <c r="J26" s="24">
        <v>213.86</v>
      </c>
      <c r="K26" s="24">
        <f t="shared" si="0"/>
        <v>213.86</v>
      </c>
      <c r="L26" s="25" t="s">
        <v>116</v>
      </c>
      <c r="M26" s="29"/>
      <c r="N26" s="21" t="s">
        <v>117</v>
      </c>
    </row>
    <row r="27" spans="2:15" x14ac:dyDescent="0.25">
      <c r="B27" s="22">
        <f t="shared" si="1"/>
        <v>23</v>
      </c>
      <c r="C27" s="22" t="s">
        <v>118</v>
      </c>
      <c r="D27" s="22" t="s">
        <v>119</v>
      </c>
      <c r="E27" s="22" t="s">
        <v>120</v>
      </c>
      <c r="F27" s="22" t="s">
        <v>27</v>
      </c>
      <c r="G27" s="23" t="s">
        <v>121</v>
      </c>
      <c r="H27" s="22" t="s">
        <v>29</v>
      </c>
      <c r="I27" s="22">
        <v>2</v>
      </c>
      <c r="J27" s="24">
        <v>112.36</v>
      </c>
      <c r="K27" s="24">
        <f t="shared" si="0"/>
        <v>224.72</v>
      </c>
      <c r="L27" s="25">
        <v>150</v>
      </c>
      <c r="M27" s="22" t="s">
        <v>122</v>
      </c>
      <c r="N27" s="21" t="s">
        <v>123</v>
      </c>
    </row>
    <row r="28" spans="2:15" x14ac:dyDescent="0.25">
      <c r="B28" s="22">
        <f>B27+1</f>
        <v>24</v>
      </c>
      <c r="C28" s="22" t="s">
        <v>66</v>
      </c>
      <c r="D28" s="22" t="s">
        <v>124</v>
      </c>
      <c r="E28" s="22" t="s">
        <v>125</v>
      </c>
      <c r="F28" s="22" t="s">
        <v>27</v>
      </c>
      <c r="G28" s="23" t="s">
        <v>126</v>
      </c>
      <c r="H28" s="22" t="s">
        <v>29</v>
      </c>
      <c r="I28" s="22">
        <v>2</v>
      </c>
      <c r="J28" s="24">
        <v>9.99</v>
      </c>
      <c r="K28" s="24">
        <f t="shared" si="0"/>
        <v>19.98</v>
      </c>
      <c r="L28" s="25" t="s">
        <v>78</v>
      </c>
      <c r="M28" s="22"/>
      <c r="N28" s="21" t="s">
        <v>127</v>
      </c>
      <c r="O28" s="26"/>
    </row>
    <row r="29" spans="2:15" x14ac:dyDescent="0.25">
      <c r="B29" s="22">
        <f t="shared" si="1"/>
        <v>25</v>
      </c>
      <c r="C29" s="22" t="s">
        <v>66</v>
      </c>
      <c r="D29" s="22" t="s">
        <v>128</v>
      </c>
      <c r="E29" s="22" t="s">
        <v>129</v>
      </c>
      <c r="F29" s="22" t="s">
        <v>27</v>
      </c>
      <c r="G29" s="23" t="s">
        <v>130</v>
      </c>
      <c r="H29" s="22" t="s">
        <v>29</v>
      </c>
      <c r="I29" s="22">
        <v>2</v>
      </c>
      <c r="J29" s="24">
        <v>57.36</v>
      </c>
      <c r="K29" s="24">
        <f t="shared" si="0"/>
        <v>114.72</v>
      </c>
      <c r="L29" s="25">
        <v>1000</v>
      </c>
      <c r="M29" s="22"/>
      <c r="N29" s="21" t="s">
        <v>131</v>
      </c>
    </row>
    <row r="30" spans="2:15" x14ac:dyDescent="0.25">
      <c r="B30" s="22">
        <f t="shared" si="1"/>
        <v>26</v>
      </c>
      <c r="C30" s="22" t="s">
        <v>66</v>
      </c>
      <c r="D30" s="22" t="s">
        <v>132</v>
      </c>
      <c r="E30" s="22" t="s">
        <v>133</v>
      </c>
      <c r="F30" s="22" t="s">
        <v>27</v>
      </c>
      <c r="G30" s="23" t="s">
        <v>134</v>
      </c>
      <c r="H30" s="22" t="s">
        <v>29</v>
      </c>
      <c r="I30" s="22">
        <v>1</v>
      </c>
      <c r="J30" s="24">
        <v>114.6</v>
      </c>
      <c r="K30" s="24">
        <f t="shared" si="0"/>
        <v>114.6</v>
      </c>
      <c r="L30" s="25">
        <v>150</v>
      </c>
      <c r="M30" s="22"/>
      <c r="N30" s="21" t="s">
        <v>135</v>
      </c>
    </row>
    <row r="31" spans="2:15" x14ac:dyDescent="0.25">
      <c r="B31" s="22">
        <f t="shared" si="1"/>
        <v>27</v>
      </c>
      <c r="C31" s="22" t="s">
        <v>66</v>
      </c>
      <c r="D31" s="22" t="s">
        <v>136</v>
      </c>
      <c r="E31" s="22" t="s">
        <v>137</v>
      </c>
      <c r="F31" s="22" t="s">
        <v>27</v>
      </c>
      <c r="G31" s="23" t="s">
        <v>138</v>
      </c>
      <c r="H31" s="22" t="s">
        <v>29</v>
      </c>
      <c r="I31" s="22">
        <v>5</v>
      </c>
      <c r="J31" s="24">
        <v>2.67</v>
      </c>
      <c r="K31" s="24">
        <f t="shared" si="0"/>
        <v>13.35</v>
      </c>
      <c r="L31" s="25">
        <v>315</v>
      </c>
      <c r="M31" s="22"/>
      <c r="N31" s="32" t="s">
        <v>320</v>
      </c>
    </row>
    <row r="32" spans="2:15" x14ac:dyDescent="0.25">
      <c r="B32" s="22">
        <f t="shared" si="1"/>
        <v>28</v>
      </c>
      <c r="C32" s="22" t="s">
        <v>66</v>
      </c>
      <c r="D32" s="22" t="s">
        <v>139</v>
      </c>
      <c r="E32" s="22" t="s">
        <v>140</v>
      </c>
      <c r="F32" s="22" t="s">
        <v>27</v>
      </c>
      <c r="G32" s="23" t="s">
        <v>141</v>
      </c>
      <c r="H32" s="22" t="s">
        <v>29</v>
      </c>
      <c r="I32" s="22">
        <v>1</v>
      </c>
      <c r="J32" s="24">
        <v>46.85</v>
      </c>
      <c r="K32" s="24">
        <f t="shared" si="0"/>
        <v>46.85</v>
      </c>
      <c r="L32" s="25">
        <v>200</v>
      </c>
      <c r="M32" s="22"/>
      <c r="N32" s="21" t="s">
        <v>142</v>
      </c>
    </row>
    <row r="33" spans="2:15" x14ac:dyDescent="0.25">
      <c r="B33" s="22">
        <f t="shared" si="1"/>
        <v>29</v>
      </c>
      <c r="C33" s="22" t="s">
        <v>66</v>
      </c>
      <c r="D33" s="22" t="s">
        <v>143</v>
      </c>
      <c r="E33" s="22" t="s">
        <v>144</v>
      </c>
      <c r="F33" s="22" t="s">
        <v>27</v>
      </c>
      <c r="G33" s="23" t="s">
        <v>145</v>
      </c>
      <c r="H33" s="22" t="s">
        <v>29</v>
      </c>
      <c r="I33" s="22">
        <v>8</v>
      </c>
      <c r="J33" s="24">
        <v>20.86</v>
      </c>
      <c r="K33" s="24">
        <f t="shared" si="0"/>
        <v>166.88</v>
      </c>
      <c r="L33" s="25" t="s">
        <v>30</v>
      </c>
      <c r="M33" s="22"/>
      <c r="N33" s="21" t="s">
        <v>146</v>
      </c>
    </row>
    <row r="34" spans="2:15" x14ac:dyDescent="0.25">
      <c r="B34" s="22">
        <f t="shared" si="1"/>
        <v>30</v>
      </c>
      <c r="C34" s="22" t="s">
        <v>66</v>
      </c>
      <c r="D34" s="22" t="s">
        <v>147</v>
      </c>
      <c r="E34" s="22" t="s">
        <v>148</v>
      </c>
      <c r="F34" s="22" t="s">
        <v>27</v>
      </c>
      <c r="G34" s="23" t="s">
        <v>149</v>
      </c>
      <c r="H34" s="22" t="s">
        <v>29</v>
      </c>
      <c r="I34" s="22">
        <v>4</v>
      </c>
      <c r="J34" s="24">
        <v>9.1999999999999993</v>
      </c>
      <c r="K34" s="24">
        <f t="shared" si="0"/>
        <v>36.799999999999997</v>
      </c>
      <c r="L34" s="25" t="s">
        <v>78</v>
      </c>
      <c r="M34" s="22"/>
      <c r="N34" s="21" t="s">
        <v>150</v>
      </c>
      <c r="O34" s="26"/>
    </row>
    <row r="35" spans="2:15" x14ac:dyDescent="0.25">
      <c r="B35" s="22">
        <f t="shared" si="1"/>
        <v>31</v>
      </c>
      <c r="C35" s="22" t="s">
        <v>66</v>
      </c>
      <c r="D35" s="22" t="s">
        <v>151</v>
      </c>
      <c r="E35" s="22" t="s">
        <v>152</v>
      </c>
      <c r="F35" s="22" t="s">
        <v>27</v>
      </c>
      <c r="G35" s="23" t="s">
        <v>153</v>
      </c>
      <c r="H35" s="22" t="s">
        <v>29</v>
      </c>
      <c r="I35" s="22">
        <v>3</v>
      </c>
      <c r="J35" s="24">
        <v>2.4700000000000002</v>
      </c>
      <c r="K35" s="24">
        <f t="shared" si="0"/>
        <v>7.41</v>
      </c>
      <c r="L35" s="25">
        <v>200</v>
      </c>
      <c r="M35" s="22"/>
      <c r="N35" s="21" t="s">
        <v>154</v>
      </c>
    </row>
    <row r="36" spans="2:15" x14ac:dyDescent="0.25">
      <c r="B36" s="22">
        <f t="shared" si="1"/>
        <v>32</v>
      </c>
      <c r="C36" s="22" t="s">
        <v>66</v>
      </c>
      <c r="D36" s="22" t="s">
        <v>155</v>
      </c>
      <c r="E36" s="22" t="s">
        <v>156</v>
      </c>
      <c r="F36" s="22" t="s">
        <v>27</v>
      </c>
      <c r="G36" s="23" t="s">
        <v>157</v>
      </c>
      <c r="H36" s="22" t="s">
        <v>29</v>
      </c>
      <c r="I36" s="22">
        <v>6</v>
      </c>
      <c r="J36" s="24">
        <v>7</v>
      </c>
      <c r="K36" s="24">
        <f t="shared" ref="K36:K42" si="2">I36*J36</f>
        <v>42</v>
      </c>
      <c r="L36" s="25" t="s">
        <v>78</v>
      </c>
      <c r="M36" s="22"/>
      <c r="N36" s="21" t="s">
        <v>158</v>
      </c>
      <c r="O36" s="26"/>
    </row>
    <row r="37" spans="2:15" x14ac:dyDescent="0.25">
      <c r="B37" s="22">
        <f t="shared" si="1"/>
        <v>33</v>
      </c>
      <c r="C37" s="22" t="s">
        <v>66</v>
      </c>
      <c r="D37" s="22" t="s">
        <v>159</v>
      </c>
      <c r="E37" s="22" t="s">
        <v>160</v>
      </c>
      <c r="F37" s="22" t="s">
        <v>27</v>
      </c>
      <c r="G37" s="23" t="s">
        <v>161</v>
      </c>
      <c r="H37" s="22" t="s">
        <v>29</v>
      </c>
      <c r="I37" s="22">
        <v>1</v>
      </c>
      <c r="J37" s="24">
        <v>1.97</v>
      </c>
      <c r="K37" s="24">
        <f t="shared" si="2"/>
        <v>1.97</v>
      </c>
      <c r="L37" s="25">
        <v>200</v>
      </c>
      <c r="M37" s="22"/>
      <c r="N37" s="21" t="s">
        <v>162</v>
      </c>
    </row>
    <row r="38" spans="2:15" x14ac:dyDescent="0.25">
      <c r="B38" s="22">
        <f t="shared" si="1"/>
        <v>34</v>
      </c>
      <c r="C38" s="22" t="s">
        <v>66</v>
      </c>
      <c r="D38" s="22" t="s">
        <v>163</v>
      </c>
      <c r="E38" s="22" t="s">
        <v>164</v>
      </c>
      <c r="F38" s="22" t="s">
        <v>27</v>
      </c>
      <c r="G38" s="23" t="s">
        <v>165</v>
      </c>
      <c r="H38" s="22" t="s">
        <v>29</v>
      </c>
      <c r="I38" s="22">
        <v>1</v>
      </c>
      <c r="J38" s="24">
        <v>4.93</v>
      </c>
      <c r="K38" s="24">
        <f t="shared" si="2"/>
        <v>4.93</v>
      </c>
      <c r="L38" s="25">
        <v>200</v>
      </c>
      <c r="M38" s="22"/>
      <c r="N38" s="32" t="s">
        <v>321</v>
      </c>
    </row>
    <row r="39" spans="2:15" x14ac:dyDescent="0.25">
      <c r="B39" s="22">
        <f t="shared" si="1"/>
        <v>35</v>
      </c>
      <c r="C39" s="22" t="s">
        <v>66</v>
      </c>
      <c r="D39" s="22" t="s">
        <v>166</v>
      </c>
      <c r="E39" s="22" t="s">
        <v>167</v>
      </c>
      <c r="F39" s="22" t="s">
        <v>27</v>
      </c>
      <c r="G39" s="23" t="s">
        <v>168</v>
      </c>
      <c r="H39" s="22" t="s">
        <v>29</v>
      </c>
      <c r="I39" s="22">
        <v>1</v>
      </c>
      <c r="J39" s="24">
        <v>3.57</v>
      </c>
      <c r="K39" s="24">
        <f t="shared" si="2"/>
        <v>3.57</v>
      </c>
      <c r="L39" s="25">
        <v>300</v>
      </c>
      <c r="M39" s="22"/>
      <c r="N39" s="32" t="s">
        <v>322</v>
      </c>
    </row>
    <row r="40" spans="2:15" x14ac:dyDescent="0.25">
      <c r="B40" s="22">
        <f t="shared" si="1"/>
        <v>36</v>
      </c>
      <c r="C40" s="22" t="s">
        <v>66</v>
      </c>
      <c r="D40" s="22" t="s">
        <v>169</v>
      </c>
      <c r="E40" s="22" t="s">
        <v>170</v>
      </c>
      <c r="F40" s="22" t="s">
        <v>27</v>
      </c>
      <c r="G40" s="23" t="s">
        <v>171</v>
      </c>
      <c r="H40" s="22" t="s">
        <v>29</v>
      </c>
      <c r="I40" s="22">
        <v>1</v>
      </c>
      <c r="J40" s="24">
        <v>15</v>
      </c>
      <c r="K40" s="24">
        <f t="shared" si="2"/>
        <v>15</v>
      </c>
      <c r="L40" s="25" t="s">
        <v>78</v>
      </c>
      <c r="M40" s="22" t="s">
        <v>172</v>
      </c>
      <c r="N40" s="32" t="s">
        <v>323</v>
      </c>
    </row>
    <row r="41" spans="2:15" x14ac:dyDescent="0.25">
      <c r="B41" s="22">
        <f t="shared" si="1"/>
        <v>37</v>
      </c>
      <c r="C41" s="22" t="s">
        <v>66</v>
      </c>
      <c r="D41" s="22" t="s">
        <v>173</v>
      </c>
      <c r="E41" s="22" t="s">
        <v>174</v>
      </c>
      <c r="F41" s="22" t="s">
        <v>27</v>
      </c>
      <c r="G41" s="23" t="s">
        <v>175</v>
      </c>
      <c r="H41" s="22" t="s">
        <v>29</v>
      </c>
      <c r="I41" s="22">
        <v>1</v>
      </c>
      <c r="J41" s="22">
        <v>23.75</v>
      </c>
      <c r="K41" s="22">
        <f t="shared" si="2"/>
        <v>23.75</v>
      </c>
      <c r="L41" s="25">
        <v>150</v>
      </c>
      <c r="M41" s="22" t="s">
        <v>176</v>
      </c>
      <c r="N41" s="32" t="s">
        <v>324</v>
      </c>
    </row>
    <row r="42" spans="2:15" x14ac:dyDescent="0.25">
      <c r="B42" s="22">
        <f t="shared" si="1"/>
        <v>38</v>
      </c>
      <c r="C42" s="22" t="s">
        <v>66</v>
      </c>
      <c r="D42" s="22" t="s">
        <v>177</v>
      </c>
      <c r="E42" s="22" t="s">
        <v>178</v>
      </c>
      <c r="F42" s="22" t="s">
        <v>27</v>
      </c>
      <c r="G42" s="23" t="s">
        <v>179</v>
      </c>
      <c r="H42" s="22" t="s">
        <v>29</v>
      </c>
      <c r="I42" s="22">
        <v>1</v>
      </c>
      <c r="J42" s="22">
        <v>19.600000000000001</v>
      </c>
      <c r="K42" s="30">
        <f t="shared" si="2"/>
        <v>19.600000000000001</v>
      </c>
      <c r="L42" s="25">
        <v>250</v>
      </c>
      <c r="M42" s="22" t="s">
        <v>180</v>
      </c>
      <c r="N42" s="32" t="s">
        <v>325</v>
      </c>
    </row>
    <row r="43" spans="2:15" x14ac:dyDescent="0.25">
      <c r="B43" s="22">
        <f t="shared" si="1"/>
        <v>39</v>
      </c>
      <c r="C43" s="22" t="s">
        <v>66</v>
      </c>
      <c r="D43" s="22" t="s">
        <v>181</v>
      </c>
      <c r="E43" s="22" t="s">
        <v>182</v>
      </c>
      <c r="F43" s="22" t="s">
        <v>27</v>
      </c>
      <c r="G43" s="23" t="s">
        <v>183</v>
      </c>
      <c r="H43" s="22" t="s">
        <v>29</v>
      </c>
      <c r="I43" s="22">
        <v>1</v>
      </c>
      <c r="J43" s="31">
        <v>0.69</v>
      </c>
      <c r="K43" s="22">
        <f t="shared" ref="K43:K45" si="3">I43*J43</f>
        <v>0.69</v>
      </c>
      <c r="L43" s="25" t="s">
        <v>30</v>
      </c>
      <c r="M43" s="22" t="s">
        <v>310</v>
      </c>
      <c r="N43" s="32" t="s">
        <v>326</v>
      </c>
    </row>
    <row r="44" spans="2:15" x14ac:dyDescent="0.25">
      <c r="B44" s="22">
        <f t="shared" si="1"/>
        <v>40</v>
      </c>
      <c r="C44" s="22" t="s">
        <v>66</v>
      </c>
      <c r="D44" s="22" t="s">
        <v>184</v>
      </c>
      <c r="E44" s="22" t="s">
        <v>185</v>
      </c>
      <c r="F44" s="22" t="s">
        <v>186</v>
      </c>
      <c r="G44" s="23" t="s">
        <v>187</v>
      </c>
      <c r="H44" s="22" t="s">
        <v>29</v>
      </c>
      <c r="I44" s="22">
        <v>1</v>
      </c>
      <c r="J44" s="31">
        <v>0.6</v>
      </c>
      <c r="K44" s="22">
        <f t="shared" si="3"/>
        <v>0.6</v>
      </c>
      <c r="L44" s="25" t="s">
        <v>30</v>
      </c>
      <c r="M44" s="22" t="s">
        <v>311</v>
      </c>
      <c r="N44" s="32" t="s">
        <v>327</v>
      </c>
    </row>
    <row r="45" spans="2:15" x14ac:dyDescent="0.25">
      <c r="B45" s="22">
        <f t="shared" si="1"/>
        <v>41</v>
      </c>
      <c r="C45" s="22" t="s">
        <v>66</v>
      </c>
      <c r="D45" s="22" t="s">
        <v>188</v>
      </c>
      <c r="E45" s="22" t="s">
        <v>189</v>
      </c>
      <c r="F45" s="22" t="s">
        <v>27</v>
      </c>
      <c r="G45" s="23" t="s">
        <v>190</v>
      </c>
      <c r="H45" s="22" t="s">
        <v>29</v>
      </c>
      <c r="I45" s="22">
        <v>1</v>
      </c>
      <c r="J45" s="22">
        <v>51</v>
      </c>
      <c r="K45" s="22">
        <f t="shared" si="3"/>
        <v>51</v>
      </c>
      <c r="L45" s="25">
        <v>15</v>
      </c>
      <c r="M45" s="22" t="s">
        <v>191</v>
      </c>
      <c r="N45" s="32" t="s">
        <v>301</v>
      </c>
    </row>
    <row r="46" spans="2:15" x14ac:dyDescent="0.25">
      <c r="B46" s="22">
        <f t="shared" si="1"/>
        <v>42</v>
      </c>
      <c r="C46" s="22" t="s">
        <v>66</v>
      </c>
      <c r="D46" s="22" t="s">
        <v>192</v>
      </c>
      <c r="E46" s="22" t="s">
        <v>193</v>
      </c>
      <c r="F46" s="22" t="s">
        <v>27</v>
      </c>
      <c r="G46" s="23" t="s">
        <v>194</v>
      </c>
      <c r="H46" s="22" t="s">
        <v>29</v>
      </c>
      <c r="I46" s="22">
        <v>1</v>
      </c>
      <c r="J46" s="22">
        <v>2.78</v>
      </c>
      <c r="K46" s="22">
        <f t="shared" ref="K46:K84" si="4">I46*J46</f>
        <v>2.78</v>
      </c>
      <c r="L46" s="25">
        <v>565</v>
      </c>
      <c r="M46" s="22"/>
      <c r="N46" s="32" t="s">
        <v>328</v>
      </c>
    </row>
    <row r="47" spans="2:15" x14ac:dyDescent="0.25">
      <c r="B47" s="22">
        <f t="shared" si="1"/>
        <v>43</v>
      </c>
      <c r="C47" s="22" t="s">
        <v>66</v>
      </c>
      <c r="D47" s="22" t="s">
        <v>201</v>
      </c>
      <c r="E47" s="22" t="s">
        <v>200</v>
      </c>
      <c r="F47" s="22" t="s">
        <v>27</v>
      </c>
      <c r="G47" s="22" t="s">
        <v>202</v>
      </c>
      <c r="H47" s="22" t="s">
        <v>29</v>
      </c>
      <c r="I47" s="22">
        <v>1</v>
      </c>
      <c r="J47" s="31">
        <v>1.1499999999999999</v>
      </c>
      <c r="K47" s="31">
        <f t="shared" si="4"/>
        <v>1.1499999999999999</v>
      </c>
      <c r="L47" s="25">
        <v>420</v>
      </c>
      <c r="M47" s="22"/>
      <c r="N47" s="32" t="s">
        <v>203</v>
      </c>
    </row>
    <row r="48" spans="2:15" x14ac:dyDescent="0.25">
      <c r="B48" s="22">
        <f t="shared" si="1"/>
        <v>44</v>
      </c>
      <c r="C48" s="22" t="s">
        <v>66</v>
      </c>
      <c r="D48" s="22" t="s">
        <v>207</v>
      </c>
      <c r="E48" s="22" t="s">
        <v>204</v>
      </c>
      <c r="F48" s="22" t="s">
        <v>186</v>
      </c>
      <c r="G48" s="22" t="s">
        <v>205</v>
      </c>
      <c r="H48" s="22" t="s">
        <v>29</v>
      </c>
      <c r="I48" s="22">
        <v>1</v>
      </c>
      <c r="J48" s="31">
        <v>1.37</v>
      </c>
      <c r="K48" s="31">
        <f t="shared" si="4"/>
        <v>1.37</v>
      </c>
      <c r="L48" s="25">
        <v>420</v>
      </c>
      <c r="M48" s="22"/>
      <c r="N48" s="32" t="s">
        <v>206</v>
      </c>
    </row>
    <row r="49" spans="2:14" x14ac:dyDescent="0.25">
      <c r="B49" s="22">
        <f t="shared" si="1"/>
        <v>45</v>
      </c>
      <c r="C49" s="22" t="s">
        <v>66</v>
      </c>
      <c r="D49" s="22" t="s">
        <v>208</v>
      </c>
      <c r="E49" s="22" t="s">
        <v>209</v>
      </c>
      <c r="F49" s="22" t="s">
        <v>27</v>
      </c>
      <c r="G49" s="22" t="s">
        <v>210</v>
      </c>
      <c r="H49" s="22" t="s">
        <v>29</v>
      </c>
      <c r="I49" s="22">
        <v>1</v>
      </c>
      <c r="J49" s="31">
        <v>4.8499999999999996</v>
      </c>
      <c r="K49" s="31">
        <f t="shared" si="4"/>
        <v>4.8499999999999996</v>
      </c>
      <c r="L49" s="25">
        <v>315</v>
      </c>
      <c r="M49" s="22"/>
      <c r="N49" s="32" t="s">
        <v>211</v>
      </c>
    </row>
    <row r="50" spans="2:14" x14ac:dyDescent="0.25">
      <c r="B50" s="22">
        <f t="shared" si="1"/>
        <v>46</v>
      </c>
      <c r="C50" s="22" t="s">
        <v>66</v>
      </c>
      <c r="D50" s="22" t="s">
        <v>212</v>
      </c>
      <c r="E50" s="22" t="s">
        <v>213</v>
      </c>
      <c r="F50" s="22" t="s">
        <v>27</v>
      </c>
      <c r="G50" s="22" t="s">
        <v>214</v>
      </c>
      <c r="H50" s="22" t="s">
        <v>29</v>
      </c>
      <c r="I50" s="22">
        <v>2</v>
      </c>
      <c r="J50" s="31">
        <v>1.95</v>
      </c>
      <c r="K50" s="31">
        <f t="shared" si="4"/>
        <v>3.9</v>
      </c>
      <c r="L50" s="25">
        <v>140</v>
      </c>
      <c r="M50" s="22"/>
      <c r="N50" s="32" t="s">
        <v>215</v>
      </c>
    </row>
    <row r="51" spans="2:14" x14ac:dyDescent="0.25">
      <c r="B51" s="22">
        <f t="shared" si="1"/>
        <v>47</v>
      </c>
      <c r="C51" s="22" t="s">
        <v>66</v>
      </c>
      <c r="D51" s="22" t="s">
        <v>216</v>
      </c>
      <c r="E51" s="22" t="s">
        <v>217</v>
      </c>
      <c r="F51" s="22" t="s">
        <v>27</v>
      </c>
      <c r="G51" s="22" t="s">
        <v>218</v>
      </c>
      <c r="H51" s="22" t="s">
        <v>29</v>
      </c>
      <c r="I51" s="22">
        <v>1</v>
      </c>
      <c r="J51" s="31">
        <v>10.42</v>
      </c>
      <c r="K51" s="31">
        <f t="shared" si="4"/>
        <v>10.42</v>
      </c>
      <c r="L51" s="25">
        <v>150</v>
      </c>
      <c r="M51" s="22"/>
      <c r="N51" s="32" t="s">
        <v>219</v>
      </c>
    </row>
    <row r="52" spans="2:14" x14ac:dyDescent="0.25">
      <c r="B52" s="22">
        <f t="shared" si="1"/>
        <v>48</v>
      </c>
      <c r="C52" s="22" t="s">
        <v>66</v>
      </c>
      <c r="D52" s="22" t="s">
        <v>220</v>
      </c>
      <c r="E52" s="22" t="s">
        <v>221</v>
      </c>
      <c r="F52" s="22" t="s">
        <v>27</v>
      </c>
      <c r="G52" s="22" t="s">
        <v>222</v>
      </c>
      <c r="H52" s="22" t="s">
        <v>29</v>
      </c>
      <c r="I52" s="22">
        <v>2</v>
      </c>
      <c r="J52" s="31">
        <v>7.35</v>
      </c>
      <c r="K52" s="31">
        <f t="shared" si="4"/>
        <v>14.7</v>
      </c>
      <c r="L52" s="25">
        <v>315</v>
      </c>
      <c r="M52" s="22"/>
      <c r="N52" s="32" t="s">
        <v>223</v>
      </c>
    </row>
    <row r="53" spans="2:14" x14ac:dyDescent="0.25">
      <c r="B53" s="22">
        <f t="shared" si="1"/>
        <v>49</v>
      </c>
      <c r="C53" s="22" t="s">
        <v>66</v>
      </c>
      <c r="D53" s="22" t="s">
        <v>224</v>
      </c>
      <c r="E53" s="22" t="s">
        <v>225</v>
      </c>
      <c r="F53" s="22" t="s">
        <v>186</v>
      </c>
      <c r="G53" s="22" t="s">
        <v>226</v>
      </c>
      <c r="H53" s="22" t="s">
        <v>29</v>
      </c>
      <c r="I53" s="22">
        <v>2</v>
      </c>
      <c r="J53" s="31">
        <v>3.48</v>
      </c>
      <c r="K53" s="31">
        <f t="shared" si="4"/>
        <v>6.96</v>
      </c>
      <c r="L53" s="25">
        <v>150</v>
      </c>
      <c r="M53" s="22"/>
      <c r="N53" s="32" t="s">
        <v>227</v>
      </c>
    </row>
    <row r="54" spans="2:14" x14ac:dyDescent="0.25">
      <c r="B54" s="22">
        <f t="shared" si="1"/>
        <v>50</v>
      </c>
      <c r="C54" s="22" t="s">
        <v>66</v>
      </c>
      <c r="D54" s="22" t="s">
        <v>228</v>
      </c>
      <c r="E54" s="22" t="s">
        <v>229</v>
      </c>
      <c r="F54" s="22" t="s">
        <v>27</v>
      </c>
      <c r="G54" s="22" t="s">
        <v>230</v>
      </c>
      <c r="H54" s="22" t="s">
        <v>29</v>
      </c>
      <c r="I54" s="22">
        <v>2</v>
      </c>
      <c r="J54" s="31">
        <v>1.81</v>
      </c>
      <c r="K54" s="31">
        <f t="shared" si="4"/>
        <v>3.62</v>
      </c>
      <c r="L54" s="25">
        <v>315</v>
      </c>
      <c r="M54" s="22"/>
      <c r="N54" s="32" t="s">
        <v>231</v>
      </c>
    </row>
    <row r="55" spans="2:14" x14ac:dyDescent="0.25">
      <c r="B55" s="22">
        <f t="shared" si="1"/>
        <v>51</v>
      </c>
      <c r="C55" s="22" t="s">
        <v>100</v>
      </c>
      <c r="D55" s="22" t="s">
        <v>232</v>
      </c>
      <c r="E55" s="22" t="s">
        <v>233</v>
      </c>
      <c r="F55" s="22" t="s">
        <v>27</v>
      </c>
      <c r="G55" s="22" t="s">
        <v>234</v>
      </c>
      <c r="H55" s="22" t="s">
        <v>29</v>
      </c>
      <c r="I55" s="22">
        <v>1</v>
      </c>
      <c r="J55" s="31">
        <v>30.62</v>
      </c>
      <c r="K55" s="31">
        <f t="shared" si="4"/>
        <v>30.62</v>
      </c>
      <c r="L55" s="25">
        <v>160</v>
      </c>
      <c r="M55" s="22" t="s">
        <v>235</v>
      </c>
      <c r="N55" s="32" t="s">
        <v>236</v>
      </c>
    </row>
    <row r="56" spans="2:14" x14ac:dyDescent="0.25">
      <c r="B56" s="22">
        <f t="shared" si="1"/>
        <v>52</v>
      </c>
      <c r="C56" s="22" t="s">
        <v>237</v>
      </c>
      <c r="D56" s="22" t="s">
        <v>238</v>
      </c>
      <c r="E56" s="22" t="s">
        <v>239</v>
      </c>
      <c r="F56" s="22" t="s">
        <v>27</v>
      </c>
      <c r="G56" s="22" t="s">
        <v>240</v>
      </c>
      <c r="H56" s="22" t="s">
        <v>29</v>
      </c>
      <c r="I56" s="22">
        <v>1</v>
      </c>
      <c r="J56" s="31">
        <v>13.91</v>
      </c>
      <c r="K56" s="31">
        <f t="shared" si="4"/>
        <v>13.91</v>
      </c>
      <c r="L56" s="25" t="s">
        <v>30</v>
      </c>
      <c r="M56" s="22"/>
      <c r="N56" s="32" t="s">
        <v>241</v>
      </c>
    </row>
    <row r="57" spans="2:14" x14ac:dyDescent="0.25">
      <c r="B57" s="22">
        <f t="shared" si="1"/>
        <v>53</v>
      </c>
      <c r="C57" s="22" t="s">
        <v>237</v>
      </c>
      <c r="D57" s="22" t="s">
        <v>260</v>
      </c>
      <c r="E57" s="22" t="s">
        <v>242</v>
      </c>
      <c r="F57" s="22" t="s">
        <v>27</v>
      </c>
      <c r="G57" s="22" t="s">
        <v>243</v>
      </c>
      <c r="H57" s="22" t="s">
        <v>29</v>
      </c>
      <c r="I57" s="22">
        <v>2</v>
      </c>
      <c r="J57" s="31">
        <v>4.5999999999999996</v>
      </c>
      <c r="K57" s="31">
        <f t="shared" si="4"/>
        <v>9.1999999999999993</v>
      </c>
      <c r="L57" s="25" t="s">
        <v>30</v>
      </c>
      <c r="M57" s="22"/>
      <c r="N57" s="32" t="s">
        <v>244</v>
      </c>
    </row>
    <row r="58" spans="2:14" x14ac:dyDescent="0.25">
      <c r="B58" s="22">
        <f t="shared" si="1"/>
        <v>54</v>
      </c>
      <c r="C58" s="22" t="s">
        <v>237</v>
      </c>
      <c r="D58" s="22" t="s">
        <v>261</v>
      </c>
      <c r="E58" s="22" t="s">
        <v>245</v>
      </c>
      <c r="F58" s="22" t="s">
        <v>186</v>
      </c>
      <c r="G58" s="22" t="s">
        <v>246</v>
      </c>
      <c r="H58" s="22" t="s">
        <v>29</v>
      </c>
      <c r="I58" s="22">
        <v>2</v>
      </c>
      <c r="J58" s="31">
        <v>4.8899999999999997</v>
      </c>
      <c r="K58" s="31">
        <f t="shared" si="4"/>
        <v>9.7799999999999994</v>
      </c>
      <c r="L58" s="25" t="s">
        <v>30</v>
      </c>
      <c r="M58" s="22"/>
      <c r="N58" s="32" t="s">
        <v>247</v>
      </c>
    </row>
    <row r="59" spans="2:14" x14ac:dyDescent="0.25">
      <c r="B59" s="22">
        <f t="shared" si="1"/>
        <v>55</v>
      </c>
      <c r="C59" s="22" t="s">
        <v>237</v>
      </c>
      <c r="D59" s="22" t="s">
        <v>262</v>
      </c>
      <c r="E59" s="22" t="s">
        <v>248</v>
      </c>
      <c r="F59" s="22" t="s">
        <v>27</v>
      </c>
      <c r="G59" s="22" t="s">
        <v>249</v>
      </c>
      <c r="H59" s="22" t="s">
        <v>29</v>
      </c>
      <c r="I59" s="22">
        <v>2</v>
      </c>
      <c r="J59" s="31">
        <v>8.3799999999999999E-2</v>
      </c>
      <c r="K59" s="31">
        <f t="shared" si="4"/>
        <v>0.1676</v>
      </c>
      <c r="L59" s="25" t="s">
        <v>30</v>
      </c>
      <c r="M59" s="22" t="s">
        <v>312</v>
      </c>
      <c r="N59" s="32" t="s">
        <v>250</v>
      </c>
    </row>
    <row r="60" spans="2:14" x14ac:dyDescent="0.25">
      <c r="B60" s="22">
        <f t="shared" si="1"/>
        <v>56</v>
      </c>
      <c r="C60" s="22" t="s">
        <v>237</v>
      </c>
      <c r="D60" s="22" t="s">
        <v>263</v>
      </c>
      <c r="E60" s="22" t="s">
        <v>251</v>
      </c>
      <c r="F60" s="22" t="s">
        <v>27</v>
      </c>
      <c r="G60" s="22" t="s">
        <v>252</v>
      </c>
      <c r="H60" s="22" t="s">
        <v>29</v>
      </c>
      <c r="I60" s="22">
        <v>6</v>
      </c>
      <c r="J60" s="31">
        <v>0.18</v>
      </c>
      <c r="K60" s="31">
        <f t="shared" si="4"/>
        <v>1.08</v>
      </c>
      <c r="L60" s="25" t="s">
        <v>30</v>
      </c>
      <c r="M60" s="22" t="s">
        <v>313</v>
      </c>
      <c r="N60" s="32" t="s">
        <v>253</v>
      </c>
    </row>
    <row r="61" spans="2:14" x14ac:dyDescent="0.25">
      <c r="B61" s="22">
        <f t="shared" si="1"/>
        <v>57</v>
      </c>
      <c r="C61" s="22" t="s">
        <v>237</v>
      </c>
      <c r="D61" s="22" t="s">
        <v>264</v>
      </c>
      <c r="E61" s="22" t="s">
        <v>254</v>
      </c>
      <c r="F61" s="22" t="s">
        <v>27</v>
      </c>
      <c r="G61" s="22" t="s">
        <v>255</v>
      </c>
      <c r="H61" s="22" t="s">
        <v>29</v>
      </c>
      <c r="I61" s="22">
        <v>6</v>
      </c>
      <c r="J61" s="31">
        <v>0.27</v>
      </c>
      <c r="K61" s="31">
        <f t="shared" si="4"/>
        <v>1.62</v>
      </c>
      <c r="L61" s="25" t="s">
        <v>30</v>
      </c>
      <c r="M61" s="22" t="s">
        <v>314</v>
      </c>
      <c r="N61" s="32" t="s">
        <v>256</v>
      </c>
    </row>
    <row r="62" spans="2:14" x14ac:dyDescent="0.25">
      <c r="B62" s="22">
        <f t="shared" si="1"/>
        <v>58</v>
      </c>
      <c r="C62" s="22" t="s">
        <v>237</v>
      </c>
      <c r="D62" s="22" t="s">
        <v>265</v>
      </c>
      <c r="E62" s="22" t="s">
        <v>257</v>
      </c>
      <c r="F62" s="22" t="s">
        <v>27</v>
      </c>
      <c r="G62" s="22" t="s">
        <v>258</v>
      </c>
      <c r="H62" s="22" t="s">
        <v>29</v>
      </c>
      <c r="I62" s="22">
        <v>2</v>
      </c>
      <c r="J62" s="31">
        <v>0.10580000000000001</v>
      </c>
      <c r="K62" s="31">
        <f t="shared" si="4"/>
        <v>0.21160000000000001</v>
      </c>
      <c r="L62" s="25" t="s">
        <v>30</v>
      </c>
      <c r="M62" s="22" t="s">
        <v>315</v>
      </c>
      <c r="N62" s="32" t="s">
        <v>259</v>
      </c>
    </row>
    <row r="63" spans="2:14" x14ac:dyDescent="0.25">
      <c r="B63" s="22">
        <f t="shared" si="1"/>
        <v>59</v>
      </c>
      <c r="C63" s="22" t="s">
        <v>237</v>
      </c>
      <c r="D63" s="22" t="s">
        <v>273</v>
      </c>
      <c r="E63" s="22" t="s">
        <v>266</v>
      </c>
      <c r="F63" s="22" t="s">
        <v>267</v>
      </c>
      <c r="G63" s="22" t="s">
        <v>268</v>
      </c>
      <c r="H63" s="22" t="s">
        <v>29</v>
      </c>
      <c r="I63" s="22">
        <v>3</v>
      </c>
      <c r="J63" s="31">
        <v>0.55400000000000005</v>
      </c>
      <c r="K63" s="31">
        <f t="shared" si="4"/>
        <v>1.6620000000000001</v>
      </c>
      <c r="L63" s="25" t="s">
        <v>30</v>
      </c>
      <c r="M63" s="22" t="s">
        <v>316</v>
      </c>
      <c r="N63" s="32" t="s">
        <v>269</v>
      </c>
    </row>
    <row r="64" spans="2:14" x14ac:dyDescent="0.25">
      <c r="B64" s="22">
        <f t="shared" si="1"/>
        <v>60</v>
      </c>
      <c r="C64" s="22" t="s">
        <v>237</v>
      </c>
      <c r="D64" s="22" t="s">
        <v>274</v>
      </c>
      <c r="E64" s="22" t="s">
        <v>270</v>
      </c>
      <c r="F64" s="22" t="s">
        <v>267</v>
      </c>
      <c r="G64" s="22" t="s">
        <v>271</v>
      </c>
      <c r="H64" s="22" t="s">
        <v>29</v>
      </c>
      <c r="I64" s="22">
        <v>1</v>
      </c>
      <c r="J64" s="31">
        <v>0.95199999999999996</v>
      </c>
      <c r="K64" s="31">
        <f t="shared" si="4"/>
        <v>0.95199999999999996</v>
      </c>
      <c r="L64" s="25" t="s">
        <v>30</v>
      </c>
      <c r="M64" s="22" t="s">
        <v>317</v>
      </c>
      <c r="N64" s="32" t="s">
        <v>272</v>
      </c>
    </row>
    <row r="65" spans="2:14" x14ac:dyDescent="0.25">
      <c r="B65" s="22">
        <v>61</v>
      </c>
      <c r="C65" s="22" t="s">
        <v>237</v>
      </c>
      <c r="D65" s="22" t="s">
        <v>276</v>
      </c>
      <c r="E65" s="22" t="s">
        <v>308</v>
      </c>
      <c r="F65" s="22" t="s">
        <v>186</v>
      </c>
      <c r="G65" s="22" t="s">
        <v>309</v>
      </c>
      <c r="H65" s="22" t="s">
        <v>29</v>
      </c>
      <c r="I65" s="22">
        <v>8</v>
      </c>
      <c r="J65" s="31">
        <v>7.45</v>
      </c>
      <c r="K65" s="31">
        <f t="shared" si="4"/>
        <v>59.6</v>
      </c>
      <c r="L65" s="25" t="s">
        <v>30</v>
      </c>
      <c r="M65" s="22"/>
      <c r="N65" s="32" t="s">
        <v>307</v>
      </c>
    </row>
    <row r="66" spans="2:14" x14ac:dyDescent="0.25">
      <c r="B66" s="22">
        <v>62</v>
      </c>
      <c r="C66" s="22" t="s">
        <v>237</v>
      </c>
      <c r="D66" s="22" t="s">
        <v>283</v>
      </c>
      <c r="E66" s="22" t="s">
        <v>329</v>
      </c>
      <c r="F66" s="22" t="s">
        <v>186</v>
      </c>
      <c r="G66" s="22" t="s">
        <v>306</v>
      </c>
      <c r="H66" s="22" t="s">
        <v>29</v>
      </c>
      <c r="I66" s="22">
        <v>2</v>
      </c>
      <c r="J66" s="31">
        <v>72.3</v>
      </c>
      <c r="K66" s="31">
        <f t="shared" si="4"/>
        <v>144.6</v>
      </c>
      <c r="L66" s="25" t="s">
        <v>30</v>
      </c>
      <c r="M66" s="22"/>
      <c r="N66" s="32" t="s">
        <v>305</v>
      </c>
    </row>
    <row r="67" spans="2:14" x14ac:dyDescent="0.25">
      <c r="B67" s="22">
        <v>63</v>
      </c>
      <c r="C67" s="22" t="s">
        <v>237</v>
      </c>
      <c r="D67" s="22" t="s">
        <v>285</v>
      </c>
      <c r="E67" s="22" t="s">
        <v>330</v>
      </c>
      <c r="F67" s="22" t="s">
        <v>186</v>
      </c>
      <c r="G67" s="23" t="s">
        <v>304</v>
      </c>
      <c r="H67" s="22" t="s">
        <v>29</v>
      </c>
      <c r="I67" s="22">
        <v>2</v>
      </c>
      <c r="J67" s="31">
        <v>59.26</v>
      </c>
      <c r="K67" s="31">
        <f t="shared" si="4"/>
        <v>118.52</v>
      </c>
      <c r="L67" s="25" t="s">
        <v>30</v>
      </c>
      <c r="M67" s="22"/>
      <c r="N67" s="32" t="s">
        <v>303</v>
      </c>
    </row>
    <row r="68" spans="2:14" x14ac:dyDescent="0.25">
      <c r="B68" s="22">
        <v>64</v>
      </c>
      <c r="C68" s="22" t="s">
        <v>100</v>
      </c>
      <c r="D68" s="22" t="s">
        <v>331</v>
      </c>
      <c r="E68" s="22" t="s">
        <v>332</v>
      </c>
      <c r="F68" s="22" t="s">
        <v>103</v>
      </c>
      <c r="G68" s="23" t="s">
        <v>333</v>
      </c>
      <c r="H68" s="22" t="s">
        <v>105</v>
      </c>
      <c r="I68" s="22">
        <v>1</v>
      </c>
      <c r="J68" s="31">
        <v>640.04</v>
      </c>
      <c r="K68" s="31">
        <f t="shared" si="4"/>
        <v>640.04</v>
      </c>
      <c r="L68" s="25">
        <v>232</v>
      </c>
      <c r="M68" s="34"/>
      <c r="N68" s="32" t="s">
        <v>334</v>
      </c>
    </row>
    <row r="69" spans="2:14" x14ac:dyDescent="0.25">
      <c r="B69" s="35">
        <v>65</v>
      </c>
      <c r="C69" s="35" t="s">
        <v>100</v>
      </c>
      <c r="D69" s="35" t="s">
        <v>335</v>
      </c>
      <c r="E69" s="35" t="s">
        <v>336</v>
      </c>
      <c r="F69" s="35" t="s">
        <v>339</v>
      </c>
      <c r="G69" s="36" t="s">
        <v>338</v>
      </c>
      <c r="H69" s="35" t="s">
        <v>340</v>
      </c>
      <c r="I69" s="35">
        <v>2</v>
      </c>
      <c r="J69" s="37">
        <v>715</v>
      </c>
      <c r="K69" s="37">
        <f t="shared" si="4"/>
        <v>1430</v>
      </c>
      <c r="L69" s="42"/>
      <c r="M69" s="38"/>
      <c r="N69" s="39" t="s">
        <v>337</v>
      </c>
    </row>
    <row r="70" spans="2:14" x14ac:dyDescent="0.25">
      <c r="B70" s="22">
        <v>66</v>
      </c>
      <c r="C70" s="22" t="s">
        <v>237</v>
      </c>
      <c r="D70" s="22" t="s">
        <v>289</v>
      </c>
      <c r="E70" s="22" t="s">
        <v>380</v>
      </c>
      <c r="F70" s="22" t="s">
        <v>186</v>
      </c>
      <c r="G70" s="23" t="s">
        <v>27</v>
      </c>
      <c r="H70" s="22" t="s">
        <v>341</v>
      </c>
      <c r="I70" s="22">
        <v>1</v>
      </c>
      <c r="J70" s="31">
        <f>2.78*14.47</f>
        <v>40.226599999999998</v>
      </c>
      <c r="K70" s="31">
        <f t="shared" si="4"/>
        <v>40.226599999999998</v>
      </c>
      <c r="L70" s="43" t="s">
        <v>30</v>
      </c>
      <c r="M70" s="22" t="s">
        <v>342</v>
      </c>
      <c r="N70" s="22" t="s">
        <v>30</v>
      </c>
    </row>
    <row r="71" spans="2:14" x14ac:dyDescent="0.25">
      <c r="B71" s="22">
        <v>67</v>
      </c>
      <c r="C71" s="22" t="s">
        <v>237</v>
      </c>
      <c r="D71" s="3" t="s">
        <v>292</v>
      </c>
      <c r="E71" s="3" t="s">
        <v>381</v>
      </c>
      <c r="F71" s="3" t="s">
        <v>186</v>
      </c>
      <c r="G71" s="16" t="s">
        <v>186</v>
      </c>
      <c r="H71" s="3" t="s">
        <v>384</v>
      </c>
      <c r="I71" s="3">
        <v>1</v>
      </c>
      <c r="J71" s="31">
        <f>2.78*1.33</f>
        <v>3.6974</v>
      </c>
      <c r="K71" s="44">
        <f t="shared" si="4"/>
        <v>3.6974</v>
      </c>
      <c r="L71" s="46" t="s">
        <v>30</v>
      </c>
      <c r="M71" s="3" t="s">
        <v>382</v>
      </c>
      <c r="N71" s="3" t="s">
        <v>30</v>
      </c>
    </row>
    <row r="72" spans="2:14" x14ac:dyDescent="0.25">
      <c r="B72" s="22">
        <v>68</v>
      </c>
      <c r="C72" s="22" t="s">
        <v>24</v>
      </c>
      <c r="D72" s="3" t="s">
        <v>280</v>
      </c>
      <c r="E72" s="3" t="s">
        <v>344</v>
      </c>
      <c r="F72" s="3" t="s">
        <v>186</v>
      </c>
      <c r="G72" s="16" t="s">
        <v>345</v>
      </c>
      <c r="H72" s="3" t="s">
        <v>29</v>
      </c>
      <c r="I72" s="3">
        <v>1</v>
      </c>
      <c r="J72" s="31">
        <v>26.93</v>
      </c>
      <c r="K72" s="44">
        <f t="shared" si="4"/>
        <v>26.93</v>
      </c>
      <c r="L72" s="6" t="s">
        <v>30</v>
      </c>
      <c r="M72" s="3" t="s">
        <v>358</v>
      </c>
      <c r="N72" s="5" t="s">
        <v>343</v>
      </c>
    </row>
    <row r="73" spans="2:14" x14ac:dyDescent="0.25">
      <c r="B73" s="35">
        <v>69</v>
      </c>
      <c r="C73" s="22" t="s">
        <v>24</v>
      </c>
      <c r="D73" s="35" t="s">
        <v>284</v>
      </c>
      <c r="E73" s="35" t="s">
        <v>348</v>
      </c>
      <c r="F73" s="35" t="s">
        <v>186</v>
      </c>
      <c r="G73" s="40" t="s">
        <v>347</v>
      </c>
      <c r="H73" s="35" t="s">
        <v>29</v>
      </c>
      <c r="I73" s="35">
        <v>1</v>
      </c>
      <c r="J73" s="37">
        <v>31.11</v>
      </c>
      <c r="K73" s="37">
        <f t="shared" si="4"/>
        <v>31.11</v>
      </c>
      <c r="L73" s="41" t="s">
        <v>30</v>
      </c>
      <c r="M73" s="35" t="s">
        <v>358</v>
      </c>
      <c r="N73" s="39" t="s">
        <v>346</v>
      </c>
    </row>
    <row r="74" spans="2:14" x14ac:dyDescent="0.25">
      <c r="B74" s="22">
        <v>70</v>
      </c>
      <c r="C74" s="22" t="s">
        <v>237</v>
      </c>
      <c r="D74" s="22" t="s">
        <v>293</v>
      </c>
      <c r="E74" s="22" t="s">
        <v>350</v>
      </c>
      <c r="F74" s="22" t="s">
        <v>186</v>
      </c>
      <c r="G74" s="23" t="s">
        <v>286</v>
      </c>
      <c r="H74" s="22" t="s">
        <v>29</v>
      </c>
      <c r="I74" s="22">
        <v>1</v>
      </c>
      <c r="J74" s="31">
        <v>8.1199999999999992</v>
      </c>
      <c r="K74" s="31">
        <f t="shared" si="4"/>
        <v>8.1199999999999992</v>
      </c>
      <c r="L74" s="25" t="s">
        <v>30</v>
      </c>
      <c r="M74" s="22" t="s">
        <v>358</v>
      </c>
      <c r="N74" s="32" t="s">
        <v>349</v>
      </c>
    </row>
    <row r="75" spans="2:14" x14ac:dyDescent="0.25">
      <c r="B75" s="22">
        <v>71</v>
      </c>
      <c r="C75" s="22" t="s">
        <v>237</v>
      </c>
      <c r="D75" s="22" t="s">
        <v>295</v>
      </c>
      <c r="E75" s="22" t="s">
        <v>351</v>
      </c>
      <c r="F75" s="22" t="s">
        <v>186</v>
      </c>
      <c r="G75" s="23" t="s">
        <v>291</v>
      </c>
      <c r="H75" s="22" t="s">
        <v>29</v>
      </c>
      <c r="I75" s="22">
        <v>1</v>
      </c>
      <c r="J75" s="31">
        <v>19.57</v>
      </c>
      <c r="K75" s="31">
        <f t="shared" si="4"/>
        <v>19.57</v>
      </c>
      <c r="L75" s="25" t="s">
        <v>30</v>
      </c>
      <c r="M75" s="22" t="s">
        <v>358</v>
      </c>
      <c r="N75" s="32" t="s">
        <v>290</v>
      </c>
    </row>
    <row r="76" spans="2:14" x14ac:dyDescent="0.25">
      <c r="B76" s="22">
        <v>72</v>
      </c>
      <c r="C76" s="22" t="s">
        <v>237</v>
      </c>
      <c r="D76" s="22" t="s">
        <v>296</v>
      </c>
      <c r="E76" s="22" t="s">
        <v>352</v>
      </c>
      <c r="F76" s="22" t="s">
        <v>186</v>
      </c>
      <c r="G76" s="23" t="s">
        <v>288</v>
      </c>
      <c r="H76" s="22" t="s">
        <v>29</v>
      </c>
      <c r="I76" s="22">
        <v>2</v>
      </c>
      <c r="J76" s="31">
        <v>16.57</v>
      </c>
      <c r="K76" s="31">
        <f t="shared" si="4"/>
        <v>33.14</v>
      </c>
      <c r="L76" s="25" t="s">
        <v>30</v>
      </c>
      <c r="M76" s="22" t="s">
        <v>358</v>
      </c>
      <c r="N76" s="32" t="s">
        <v>287</v>
      </c>
    </row>
    <row r="77" spans="2:14" x14ac:dyDescent="0.25">
      <c r="B77" s="35">
        <v>73</v>
      </c>
      <c r="C77" s="22" t="s">
        <v>237</v>
      </c>
      <c r="D77" s="22" t="s">
        <v>299</v>
      </c>
      <c r="E77" s="22" t="s">
        <v>354</v>
      </c>
      <c r="F77" s="22" t="s">
        <v>186</v>
      </c>
      <c r="G77" s="23" t="s">
        <v>282</v>
      </c>
      <c r="H77" s="22" t="s">
        <v>29</v>
      </c>
      <c r="I77" s="22">
        <v>2</v>
      </c>
      <c r="J77" s="31">
        <v>11.97</v>
      </c>
      <c r="K77" s="31">
        <f t="shared" si="4"/>
        <v>23.94</v>
      </c>
      <c r="L77" s="25" t="s">
        <v>30</v>
      </c>
      <c r="M77" s="22" t="s">
        <v>353</v>
      </c>
      <c r="N77" s="32" t="s">
        <v>275</v>
      </c>
    </row>
    <row r="78" spans="2:14" x14ac:dyDescent="0.25">
      <c r="B78" s="22">
        <v>74</v>
      </c>
      <c r="C78" s="22" t="s">
        <v>237</v>
      </c>
      <c r="D78" s="22" t="s">
        <v>300</v>
      </c>
      <c r="E78" s="22" t="s">
        <v>355</v>
      </c>
      <c r="F78" s="22" t="s">
        <v>186</v>
      </c>
      <c r="G78" s="23" t="s">
        <v>281</v>
      </c>
      <c r="H78" s="22" t="s">
        <v>29</v>
      </c>
      <c r="I78" s="22">
        <v>2</v>
      </c>
      <c r="J78" s="31">
        <v>14.9</v>
      </c>
      <c r="K78" s="31">
        <f t="shared" si="4"/>
        <v>29.8</v>
      </c>
      <c r="L78" s="25" t="s">
        <v>30</v>
      </c>
      <c r="M78" s="22" t="s">
        <v>358</v>
      </c>
      <c r="N78" s="32" t="s">
        <v>356</v>
      </c>
    </row>
    <row r="79" spans="2:14" x14ac:dyDescent="0.25">
      <c r="B79" s="22">
        <v>75</v>
      </c>
      <c r="C79" s="22" t="s">
        <v>237</v>
      </c>
      <c r="D79" s="22" t="s">
        <v>302</v>
      </c>
      <c r="E79" s="22" t="s">
        <v>357</v>
      </c>
      <c r="F79" s="22" t="s">
        <v>186</v>
      </c>
      <c r="G79" s="23" t="s">
        <v>360</v>
      </c>
      <c r="H79" s="22" t="s">
        <v>29</v>
      </c>
      <c r="I79" s="22">
        <v>3</v>
      </c>
      <c r="J79" s="31">
        <v>1.4</v>
      </c>
      <c r="K79" s="31">
        <f t="shared" si="4"/>
        <v>4.1999999999999993</v>
      </c>
      <c r="L79" s="25" t="s">
        <v>30</v>
      </c>
      <c r="M79" s="22" t="s">
        <v>361</v>
      </c>
      <c r="N79" s="32" t="s">
        <v>359</v>
      </c>
    </row>
    <row r="80" spans="2:14" x14ac:dyDescent="0.25">
      <c r="B80" s="22">
        <v>76</v>
      </c>
      <c r="C80" s="22" t="s">
        <v>237</v>
      </c>
      <c r="D80" s="22" t="s">
        <v>363</v>
      </c>
      <c r="E80" s="22" t="s">
        <v>362</v>
      </c>
      <c r="F80" s="22" t="s">
        <v>27</v>
      </c>
      <c r="G80" s="23" t="s">
        <v>294</v>
      </c>
      <c r="H80" s="22" t="s">
        <v>29</v>
      </c>
      <c r="I80" s="22">
        <v>3</v>
      </c>
      <c r="J80" s="31">
        <v>0.41</v>
      </c>
      <c r="K80" s="31">
        <f t="shared" si="4"/>
        <v>1.23</v>
      </c>
      <c r="L80" s="25" t="s">
        <v>30</v>
      </c>
      <c r="M80" s="22" t="s">
        <v>367</v>
      </c>
      <c r="N80" s="32" t="s">
        <v>366</v>
      </c>
    </row>
    <row r="81" spans="2:14" x14ac:dyDescent="0.25">
      <c r="B81" s="35">
        <v>77</v>
      </c>
      <c r="C81" s="22" t="s">
        <v>237</v>
      </c>
      <c r="D81" s="22" t="s">
        <v>368</v>
      </c>
      <c r="E81" s="22" t="s">
        <v>364</v>
      </c>
      <c r="F81" s="22" t="s">
        <v>27</v>
      </c>
      <c r="G81" s="23" t="s">
        <v>298</v>
      </c>
      <c r="H81" s="22" t="s">
        <v>29</v>
      </c>
      <c r="I81" s="22">
        <v>3</v>
      </c>
      <c r="J81" s="31">
        <v>0.3</v>
      </c>
      <c r="K81" s="31">
        <f t="shared" si="4"/>
        <v>0.89999999999999991</v>
      </c>
      <c r="L81" s="25" t="s">
        <v>30</v>
      </c>
      <c r="M81" s="22" t="s">
        <v>365</v>
      </c>
      <c r="N81" s="32" t="s">
        <v>297</v>
      </c>
    </row>
    <row r="82" spans="2:14" x14ac:dyDescent="0.25">
      <c r="B82" s="22">
        <v>78</v>
      </c>
      <c r="C82" s="22" t="s">
        <v>237</v>
      </c>
      <c r="D82" s="22" t="s">
        <v>371</v>
      </c>
      <c r="E82" s="22" t="s">
        <v>370</v>
      </c>
      <c r="F82" s="22" t="s">
        <v>186</v>
      </c>
      <c r="G82" s="23" t="s">
        <v>279</v>
      </c>
      <c r="H82" s="22" t="s">
        <v>29</v>
      </c>
      <c r="I82" s="22">
        <v>6</v>
      </c>
      <c r="J82" s="31">
        <v>0.31</v>
      </c>
      <c r="K82" s="31">
        <f t="shared" si="4"/>
        <v>1.8599999999999999</v>
      </c>
      <c r="L82" s="25" t="s">
        <v>30</v>
      </c>
      <c r="M82" s="22" t="s">
        <v>369</v>
      </c>
      <c r="N82" s="32" t="s">
        <v>278</v>
      </c>
    </row>
    <row r="83" spans="2:14" x14ac:dyDescent="0.25">
      <c r="B83" s="22">
        <v>79</v>
      </c>
      <c r="C83" s="22" t="s">
        <v>237</v>
      </c>
      <c r="D83" s="22" t="s">
        <v>374</v>
      </c>
      <c r="E83" s="22" t="s">
        <v>372</v>
      </c>
      <c r="F83" s="22" t="s">
        <v>186</v>
      </c>
      <c r="G83" s="23" t="s">
        <v>376</v>
      </c>
      <c r="H83" s="22" t="s">
        <v>29</v>
      </c>
      <c r="I83" s="22">
        <v>10</v>
      </c>
      <c r="J83" s="31">
        <v>0.09</v>
      </c>
      <c r="K83" s="31">
        <f t="shared" si="4"/>
        <v>0.89999999999999991</v>
      </c>
      <c r="L83" s="25" t="s">
        <v>30</v>
      </c>
      <c r="M83" s="22" t="s">
        <v>373</v>
      </c>
      <c r="N83" s="32" t="s">
        <v>277</v>
      </c>
    </row>
    <row r="84" spans="2:14" x14ac:dyDescent="0.25">
      <c r="B84" s="22">
        <v>80</v>
      </c>
      <c r="C84" s="22" t="s">
        <v>237</v>
      </c>
      <c r="D84" s="22" t="s">
        <v>383</v>
      </c>
      <c r="E84" s="22" t="s">
        <v>375</v>
      </c>
      <c r="F84" s="22" t="s">
        <v>186</v>
      </c>
      <c r="G84" s="23" t="s">
        <v>252</v>
      </c>
      <c r="H84" s="22" t="s">
        <v>29</v>
      </c>
      <c r="I84" s="22">
        <v>4</v>
      </c>
      <c r="J84" s="31">
        <v>0.18</v>
      </c>
      <c r="K84" s="31">
        <f t="shared" si="4"/>
        <v>0.72</v>
      </c>
      <c r="L84" s="25" t="s">
        <v>30</v>
      </c>
      <c r="M84" s="22" t="s">
        <v>377</v>
      </c>
      <c r="N84" s="32" t="s">
        <v>253</v>
      </c>
    </row>
    <row r="85" spans="2:14" x14ac:dyDescent="0.25">
      <c r="B85" s="47"/>
    </row>
    <row r="91" spans="2:14" x14ac:dyDescent="0.25">
      <c r="I91" s="11"/>
      <c r="J91" s="12" t="s">
        <v>195</v>
      </c>
      <c r="K91" s="13">
        <f>SUM(K5:K84)</f>
        <v>15272.197200000004</v>
      </c>
    </row>
    <row r="92" spans="2:14" x14ac:dyDescent="0.25">
      <c r="I92" s="17"/>
      <c r="J92" s="12" t="s">
        <v>196</v>
      </c>
      <c r="K92" s="13">
        <f>SUM(K6:K83)</f>
        <v>9096.4772000000012</v>
      </c>
    </row>
    <row r="93" spans="2:14" x14ac:dyDescent="0.25">
      <c r="H93" s="18"/>
      <c r="I93" s="18"/>
      <c r="J93" s="12" t="s">
        <v>197</v>
      </c>
      <c r="K93" s="13">
        <f>SUMIF(H5:H84,"McMaster",K5:K84)</f>
        <v>2669.7431999999994</v>
      </c>
    </row>
    <row r="94" spans="2:14" x14ac:dyDescent="0.25">
      <c r="J94" s="12" t="s">
        <v>198</v>
      </c>
      <c r="K94" s="13">
        <v>176.44</v>
      </c>
    </row>
    <row r="95" spans="2:14" ht="15.75" thickBot="1" x14ac:dyDescent="0.3">
      <c r="J95" s="19" t="s">
        <v>199</v>
      </c>
      <c r="K95" s="20">
        <f>K93+K94</f>
        <v>2846.1831999999995</v>
      </c>
    </row>
    <row r="96" spans="2:14" ht="15.75" thickTop="1" x14ac:dyDescent="0.25"/>
  </sheetData>
  <autoFilter ref="B4:N77" xr:uid="{40187AC2-28BB-4FB8-B466-BDDF9428FCBF}"/>
  <phoneticPr fontId="3" type="noConversion"/>
  <hyperlinks>
    <hyperlink ref="N6" r:id="rId1" xr:uid="{1C4897EF-5158-43FA-A69A-F8F31464F646}"/>
    <hyperlink ref="N18" r:id="rId2" xr:uid="{C6BC0EDC-FE5C-4249-9120-DE0A6CBE0CFA}"/>
    <hyperlink ref="N19" r:id="rId3" xr:uid="{A4CCE0F9-8B65-4A0C-A649-182E60355631}"/>
    <hyperlink ref="N21" r:id="rId4" xr:uid="{4A094B66-5D5B-44D6-914F-8390A48E2D50}"/>
    <hyperlink ref="N22" r:id="rId5" xr:uid="{87D76E07-EAD6-4039-A886-30411A63999C}"/>
    <hyperlink ref="N23" r:id="rId6" xr:uid="{4A4D325D-221A-4970-BE18-D6C8BF170955}"/>
    <hyperlink ref="N24" r:id="rId7" xr:uid="{33290A7F-7BE3-4CB5-B9EA-CCB3CBAF7EF2}"/>
    <hyperlink ref="N25" r:id="rId8" xr:uid="{B13743B5-2ADD-4282-A54B-DE4892E81E38}"/>
    <hyperlink ref="N29" r:id="rId9" xr:uid="{C37EB5F5-F573-4789-B5E6-BD1E1F6018D3}"/>
    <hyperlink ref="N30" r:id="rId10" xr:uid="{20C8751D-8A53-41B7-826E-828B093580EC}"/>
    <hyperlink ref="N32" r:id="rId11" xr:uid="{9D6908B7-74F1-45DC-803D-DDC603214836}"/>
    <hyperlink ref="N33" r:id="rId12" xr:uid="{02601BC8-6AAD-46BF-9B61-9799B8213CAE}"/>
    <hyperlink ref="N34" r:id="rId13" xr:uid="{D6A13C68-B423-445D-928F-1B068DC55DF8}"/>
    <hyperlink ref="N35" r:id="rId14" xr:uid="{E1C89244-C2FC-42B7-8F47-A536B13A8E80}"/>
    <hyperlink ref="N36" r:id="rId15" xr:uid="{98C03123-0C48-4FAB-AC36-8D30818474FF}"/>
    <hyperlink ref="N37" r:id="rId16" xr:uid="{EAC4C2E1-90F4-4D36-AF14-37A2BA033CFB}"/>
    <hyperlink ref="N5" r:id="rId17" xr:uid="{E80F1F3B-0E88-4B0C-8ABE-5104C795C00F}"/>
    <hyperlink ref="N27" r:id="rId18" xr:uid="{255146A6-63C9-4E98-8E8D-F77685E59F32}"/>
    <hyperlink ref="N26" r:id="rId19" xr:uid="{21288224-25C5-4711-8D60-C5626BEC9A8C}"/>
    <hyperlink ref="N47" r:id="rId20" xr:uid="{A3EB4F4A-DBA6-4747-8C2F-22F80B32BC5F}"/>
    <hyperlink ref="N48" r:id="rId21" xr:uid="{5ED33C20-1B74-4FAD-ABEC-F27AB22B4540}"/>
    <hyperlink ref="N49" r:id="rId22" xr:uid="{85821753-8917-455E-9300-79C8558BDC83}"/>
    <hyperlink ref="N50" r:id="rId23" xr:uid="{B9E65DAF-6CA1-4898-BE54-573E60D64A52}"/>
    <hyperlink ref="N51" r:id="rId24" xr:uid="{A914F1B2-1BCA-4010-8875-375FB24C9DB9}"/>
    <hyperlink ref="N52" r:id="rId25" xr:uid="{7D00FBAE-DA33-4194-873E-D246482CF432}"/>
    <hyperlink ref="N53" r:id="rId26" xr:uid="{83B1789F-B8AA-413A-94F7-87D50F5C22CE}"/>
    <hyperlink ref="N54" r:id="rId27" xr:uid="{6E1B8FF5-8018-4957-9B77-849DAC1103AA}"/>
    <hyperlink ref="N55" r:id="rId28" xr:uid="{4FE45F5E-49AD-444E-B22D-486B5DCDD396}"/>
    <hyperlink ref="N56" r:id="rId29" xr:uid="{B3FDB9FE-1891-41FA-97F5-D6C5C3829872}"/>
    <hyperlink ref="N57" r:id="rId30" xr:uid="{2A95D30E-26B1-4577-A9E4-52272A8272C0}"/>
    <hyperlink ref="N58" r:id="rId31" xr:uid="{B89BD645-0864-4F5D-8B02-B9975D6ED56E}"/>
    <hyperlink ref="N59" r:id="rId32" xr:uid="{28DE0CD4-C17E-4A5A-BA0E-7950A68A1D0C}"/>
    <hyperlink ref="N60" r:id="rId33" xr:uid="{5ABEB492-976E-4ACE-99D6-EA463C62201D}"/>
    <hyperlink ref="N61" r:id="rId34" xr:uid="{48918DF5-000F-4F08-8208-7BBF2F31C732}"/>
    <hyperlink ref="N62" r:id="rId35" xr:uid="{94DE249D-268D-4D26-A9B4-08BDDE6A0F54}"/>
    <hyperlink ref="N63" r:id="rId36" xr:uid="{44BC0A84-64AE-4C76-96D7-83B03B3A80FE}"/>
    <hyperlink ref="N64" r:id="rId37" xr:uid="{3444E4E0-30F0-4871-BED6-5BE928D677A0}"/>
    <hyperlink ref="N45" r:id="rId38" xr:uid="{1C552710-0F84-4B07-B913-0DFD36A26A9E}"/>
    <hyperlink ref="N65" r:id="rId39" xr:uid="{2883E260-4B51-4248-ABF3-429DD564D2C1}"/>
    <hyperlink ref="N7" r:id="rId40" xr:uid="{CB0ECF77-ACDB-43F3-B325-8B4EEF1889C8}"/>
    <hyperlink ref="N8" r:id="rId41" xr:uid="{23C4E647-308A-4CB4-BBC3-7D97171C0B68}"/>
    <hyperlink ref="N11" r:id="rId42" xr:uid="{E3439920-464D-486B-B035-8BE8C88AB1BD}"/>
    <hyperlink ref="N12" r:id="rId43" xr:uid="{A25514F3-1C3C-429B-B8CB-F04AE9029B18}"/>
    <hyperlink ref="N31" r:id="rId44" xr:uid="{D9F3E11F-427E-4F7F-AB4A-9C17770F0ED9}"/>
    <hyperlink ref="N38" r:id="rId45" xr:uid="{E2F2D2D2-816D-432C-92F8-B31EE05884E7}"/>
    <hyperlink ref="N39" r:id="rId46" xr:uid="{BCC07776-3576-4649-9062-DC941CFD39BB}"/>
    <hyperlink ref="N40" r:id="rId47" xr:uid="{D1C33B24-A8D3-442C-ACF8-7F7F506FE632}"/>
    <hyperlink ref="N41" r:id="rId48" xr:uid="{1284FCF8-42CD-41B7-8B55-96A52D201BEC}"/>
    <hyperlink ref="N42" r:id="rId49" xr:uid="{C8C63F84-0A89-44CB-BA16-142C2B8C51A8}"/>
    <hyperlink ref="N43" r:id="rId50" xr:uid="{A9DDA571-7412-4A42-BAC6-E216BEA7D770}"/>
    <hyperlink ref="N44" r:id="rId51" xr:uid="{5F285FEC-1267-4EF4-BB31-2EB8C24528FA}"/>
    <hyperlink ref="N46" r:id="rId52" xr:uid="{6B7E8508-F3F4-4888-88D5-D3265B817641}"/>
    <hyperlink ref="N66" r:id="rId53" xr:uid="{51745E77-5B58-4366-996C-A0265B964A5B}"/>
    <hyperlink ref="N67" r:id="rId54" xr:uid="{460B97CD-E8DF-4820-97C8-8601A1DEE205}"/>
    <hyperlink ref="N68" r:id="rId55" xr:uid="{C9106BAE-6147-42B2-A902-AFB7E1CE5BF7}"/>
    <hyperlink ref="N69" r:id="rId56" xr:uid="{EACE317F-7FB4-45BA-A775-8234CC9F601B}"/>
    <hyperlink ref="N72" r:id="rId57" xr:uid="{2B09A4D2-0E55-4BDF-98F9-7AFCF75277B7}"/>
    <hyperlink ref="N73" r:id="rId58" xr:uid="{367D8B45-1FF5-4A66-82CF-04A0CAB4C9ED}"/>
    <hyperlink ref="N74" r:id="rId59" xr:uid="{12020C1C-BE00-45BF-81A5-5C9D8DE45F80}"/>
    <hyperlink ref="N75" r:id="rId60" xr:uid="{52570A0A-9FC2-4DC2-9AA9-B40011C27F0B}"/>
    <hyperlink ref="N76" r:id="rId61" xr:uid="{EF42A33A-DDF8-4834-B243-E3BD8F618F22}"/>
    <hyperlink ref="N77" r:id="rId62" xr:uid="{8B4CF7A5-5E48-4B0C-9CF1-0F587C407E7E}"/>
    <hyperlink ref="N78" r:id="rId63" xr:uid="{02D65AA4-B5CB-4E32-B1A4-100A6F907CE6}"/>
    <hyperlink ref="N79" r:id="rId64" xr:uid="{F47698AD-F768-4A2C-8535-18083938F00D}"/>
    <hyperlink ref="N81" r:id="rId65" xr:uid="{AC792F24-3A39-431E-9F2D-583693572347}"/>
    <hyperlink ref="N80" r:id="rId66" xr:uid="{42BE9F67-729D-4B1B-9DD1-EEE8BDBE75EC}"/>
    <hyperlink ref="N82" r:id="rId67" xr:uid="{F3CDCDC7-7D50-4DFC-8F2B-66B2A838D915}"/>
    <hyperlink ref="N83" r:id="rId68" xr:uid="{F58C3D19-18B9-48AC-A14B-A056C376178E}"/>
    <hyperlink ref="N84" r:id="rId69" xr:uid="{285DC072-B5AA-40AD-982D-A42C513C4412}"/>
    <hyperlink ref="N15" r:id="rId70" xr:uid="{C7EC5ECC-981B-4EFF-B5A5-34B9F967F881}"/>
  </hyperlinks>
  <pageMargins left="0.7" right="0.7" top="0.75" bottom="0.75" header="0.3" footer="0.3"/>
  <pageSetup orientation="portrait" r:id="rId7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1db91e3-985e-466d-ab72-ac363f730967">
      <Terms xmlns="http://schemas.microsoft.com/office/infopath/2007/PartnerControls"/>
    </lcf76f155ced4ddcb4097134ff3c332f>
    <TaxCatchAll xmlns="91701c0e-da04-4e24-85e3-38e663eedc6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DE670DE72CFD499121F0C11A39C447" ma:contentTypeVersion="13" ma:contentTypeDescription="Create a new document." ma:contentTypeScope="" ma:versionID="77b08d4eb26ea58238f5778d3f77d93d">
  <xsd:schema xmlns:xsd="http://www.w3.org/2001/XMLSchema" xmlns:xs="http://www.w3.org/2001/XMLSchema" xmlns:p="http://schemas.microsoft.com/office/2006/metadata/properties" xmlns:ns2="81db91e3-985e-466d-ab72-ac363f730967" xmlns:ns3="91701c0e-da04-4e24-85e3-38e663eedc64" targetNamespace="http://schemas.microsoft.com/office/2006/metadata/properties" ma:root="true" ma:fieldsID="5e6e32a67b3aaf08d8ccaf825be5cac6" ns2:_="" ns3:_="">
    <xsd:import namespace="81db91e3-985e-466d-ab72-ac363f730967"/>
    <xsd:import namespace="91701c0e-da04-4e24-85e3-38e663eedc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b91e3-985e-466d-ab72-ac363f730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01c0e-da04-4e24-85e3-38e663eedc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6255c7b-359d-4afc-b0a4-8850d7742838}" ma:internalName="TaxCatchAll" ma:showField="CatchAllData" ma:web="91701c0e-da04-4e24-85e3-38e663eedc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358324-DC6F-4446-8D58-FAFBF6238A5F}">
  <ds:schemaRefs>
    <ds:schemaRef ds:uri="http://schemas.microsoft.com/office/2006/metadata/properties"/>
    <ds:schemaRef ds:uri="http://schemas.microsoft.com/office/infopath/2007/PartnerControls"/>
    <ds:schemaRef ds:uri="81db91e3-985e-466d-ab72-ac363f730967"/>
    <ds:schemaRef ds:uri="91701c0e-da04-4e24-85e3-38e663eedc64"/>
  </ds:schemaRefs>
</ds:datastoreItem>
</file>

<file path=customXml/itemProps2.xml><?xml version="1.0" encoding="utf-8"?>
<ds:datastoreItem xmlns:ds="http://schemas.openxmlformats.org/officeDocument/2006/customXml" ds:itemID="{C0BF8CD9-1296-4ECA-A5F9-2DF5C9F9EC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b91e3-985e-466d-ab72-ac363f730967"/>
    <ds:schemaRef ds:uri="91701c0e-da04-4e24-85e3-38e663eedc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9E83F0-7E80-476E-B058-3BEB4966D0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Notes</vt:lpstr>
      <vt:lpstr>FY23 - RO System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Jenne, Dale "Scott"</dc:creator>
  <cp:keywords/>
  <dc:description/>
  <cp:lastModifiedBy>Panzarella, Justin</cp:lastModifiedBy>
  <cp:revision/>
  <dcterms:created xsi:type="dcterms:W3CDTF">2023-05-18T15:55:59Z</dcterms:created>
  <dcterms:modified xsi:type="dcterms:W3CDTF">2024-01-09T18:42:41Z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0x0101005FDE670DE72CFD499121F0C11A39C447</vt:lpwstr>
  </property>
  <property fmtid="{D5CDD505-2E9C-101B-9397-08002B2CF9AE}" pid="3" name="MediaServiceImageTags">
    <vt:lpwstr/>
  </property>
  <property fmtid="{D5CDD505-2E9C-101B-9397-08002B2CF9AE}" pid="4" name="MSIP_Label_95965d95-ecc0-4720-b759-1f33c42ed7da_Enabled">
    <vt:lpwstr>true</vt:lpwstr>
  </property>
  <property fmtid="{D5CDD505-2E9C-101B-9397-08002B2CF9AE}" pid="5" name="MSIP_Label_95965d95-ecc0-4720-b759-1f33c42ed7da_SetDate">
    <vt:lpwstr>2023-11-16T23:22:20Z</vt:lpwstr>
  </property>
  <property fmtid="{D5CDD505-2E9C-101B-9397-08002B2CF9AE}" pid="6" name="MSIP_Label_95965d95-ecc0-4720-b759-1f33c42ed7da_Method">
    <vt:lpwstr>Standard</vt:lpwstr>
  </property>
  <property fmtid="{D5CDD505-2E9C-101B-9397-08002B2CF9AE}" pid="7" name="MSIP_Label_95965d95-ecc0-4720-b759-1f33c42ed7da_Name">
    <vt:lpwstr>General</vt:lpwstr>
  </property>
  <property fmtid="{D5CDD505-2E9C-101B-9397-08002B2CF9AE}" pid="8" name="MSIP_Label_95965d95-ecc0-4720-b759-1f33c42ed7da_SiteId">
    <vt:lpwstr>a0f29d7e-28cd-4f54-8442-7885aee7c080</vt:lpwstr>
  </property>
  <property fmtid="{D5CDD505-2E9C-101B-9397-08002B2CF9AE}" pid="9" name="MSIP_Label_95965d95-ecc0-4720-b759-1f33c42ed7da_ActionId">
    <vt:lpwstr>3ae2e026-ea08-4843-93a2-b1de964178fe</vt:lpwstr>
  </property>
  <property fmtid="{D5CDD505-2E9C-101B-9397-08002B2CF9AE}" pid="10" name="MSIP_Label_95965d95-ecc0-4720-b759-1f33c42ed7da_ContentBits">
    <vt:lpwstr>0</vt:lpwstr>
  </property>
</Properties>
</file>